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OSPanel\domains\localhost\assets\files\"/>
    </mc:Choice>
  </mc:AlternateContent>
  <xr:revisionPtr revIDLastSave="0" documentId="13_ncr:1_{A2551CBF-DB9C-4619-B215-4BFF91CA6E17}" xr6:coauthVersionLast="47" xr6:coauthVersionMax="47" xr10:uidLastSave="{00000000-0000-0000-0000-000000000000}"/>
  <bookViews>
    <workbookView xWindow="6495" yWindow="2010" windowWidth="29985" windowHeight="18000" tabRatio="604" xr2:uid="{00000000-000D-0000-FFFF-FFFF00000000}"/>
  </bookViews>
  <sheets>
    <sheet name="Журнал ВК" sheetId="1" r:id="rId1"/>
  </sheets>
  <definedNames>
    <definedName name="_xlnm._FilterDatabase" localSheetId="0" hidden="1">'Журнал ВК'!$A$3:$AG$15</definedName>
  </definedNames>
  <calcPr calcId="191029"/>
</workbook>
</file>

<file path=xl/calcChain.xml><?xml version="1.0" encoding="utf-8"?>
<calcChain xmlns="http://schemas.openxmlformats.org/spreadsheetml/2006/main">
  <c r="J15" i="1" l="1"/>
  <c r="A15" i="1"/>
  <c r="J14" i="1"/>
  <c r="A14" i="1"/>
  <c r="J13" i="1"/>
  <c r="A13" i="1"/>
  <c r="J12" i="1"/>
  <c r="A12" i="1"/>
  <c r="I11" i="1"/>
  <c r="J11" i="1" s="1"/>
  <c r="A11" i="1"/>
  <c r="I10" i="1"/>
  <c r="J10" i="1" s="1"/>
  <c r="A10" i="1"/>
  <c r="I9" i="1"/>
  <c r="J9" i="1" s="1"/>
  <c r="A9" i="1"/>
  <c r="I8" i="1"/>
  <c r="J8" i="1" s="1"/>
  <c r="A8" i="1"/>
  <c r="J7" i="1"/>
  <c r="A7" i="1"/>
  <c r="I6" i="1"/>
  <c r="J6" i="1" s="1"/>
  <c r="A6" i="1"/>
  <c r="J5" i="1"/>
  <c r="A5" i="1"/>
  <c r="J4" i="1"/>
  <c r="A4" i="1"/>
</calcChain>
</file>

<file path=xl/sharedStrings.xml><?xml version="1.0" encoding="utf-8"?>
<sst xmlns="http://schemas.openxmlformats.org/spreadsheetml/2006/main" count="329" uniqueCount="147">
  <si>
    <t>№
п/п</t>
  </si>
  <si>
    <t>Место работы комиссии</t>
  </si>
  <si>
    <t>Дата выгрузки МТР</t>
  </si>
  <si>
    <t>Номер транспортного средства</t>
  </si>
  <si>
    <t>Номер и дата накладной</t>
  </si>
  <si>
    <t>Номер и дата ППА</t>
  </si>
  <si>
    <t>Кол-во поступившего МТР</t>
  </si>
  <si>
    <r>
      <t xml:space="preserve">Единица измерения (БЕИ)
</t>
    </r>
    <r>
      <rPr>
        <b/>
        <sz val="12"/>
        <color rgb="FFC00000"/>
        <rFont val="Times New Roman"/>
        <family val="1"/>
        <charset val="204"/>
      </rPr>
      <t>(выбрать из списка)</t>
    </r>
  </si>
  <si>
    <t>Кол-во МТР, прошедшего ВК</t>
  </si>
  <si>
    <r>
      <t xml:space="preserve">Процент от общего поступления, прошедший ВК
</t>
    </r>
    <r>
      <rPr>
        <b/>
        <sz val="11"/>
        <color rgb="FFC00000"/>
        <rFont val="Times New Roman"/>
        <family val="1"/>
        <charset val="204"/>
      </rPr>
      <t>(расчитывается автоматически)</t>
    </r>
  </si>
  <si>
    <r>
      <rPr>
        <b/>
        <sz val="12"/>
        <rFont val="Times New Roman"/>
        <family val="1"/>
        <charset val="204"/>
      </rPr>
      <t>Номенклатурный номер (код) МТР</t>
    </r>
    <r>
      <rPr>
        <b/>
        <sz val="11"/>
        <rFont val="Times New Roman"/>
        <family val="1"/>
        <charset val="204"/>
      </rPr>
      <t xml:space="preserve"> 
</t>
    </r>
    <r>
      <rPr>
        <b/>
        <sz val="11"/>
        <color rgb="FFC00000"/>
        <rFont val="Times New Roman"/>
        <family val="1"/>
        <charset val="204"/>
      </rPr>
      <t>(данные берутся из системы учёта)</t>
    </r>
  </si>
  <si>
    <r>
      <rPr>
        <b/>
        <sz val="12"/>
        <rFont val="Times New Roman"/>
        <family val="1"/>
        <charset val="204"/>
      </rPr>
      <t>Наименование МТР</t>
    </r>
    <r>
      <rPr>
        <b/>
        <sz val="11"/>
        <rFont val="Times New Roman"/>
        <family val="1"/>
        <charset val="204"/>
      </rPr>
      <t xml:space="preserve">
</t>
    </r>
    <r>
      <rPr>
        <b/>
        <sz val="11"/>
        <color rgb="FFC00000"/>
        <rFont val="Times New Roman"/>
        <family val="1"/>
        <charset val="204"/>
      </rPr>
      <t>(данные берутся из системы учёта, 
полное наименование Товара)</t>
    </r>
  </si>
  <si>
    <r>
      <t xml:space="preserve">Группа МТР
</t>
    </r>
    <r>
      <rPr>
        <b/>
        <sz val="11"/>
        <color rgb="FFC00000"/>
        <rFont val="Times New Roman"/>
        <family val="1"/>
        <charset val="204"/>
      </rPr>
      <t>(выбрать из списка)</t>
    </r>
  </si>
  <si>
    <t>Заводской номер/ номер партии/серии</t>
  </si>
  <si>
    <t>ДАТА
изготовления МТР</t>
  </si>
  <si>
    <t>№ Договора поставки (ДП)</t>
  </si>
  <si>
    <t>№ Приложения  к ДП</t>
  </si>
  <si>
    <t>Поставщик</t>
  </si>
  <si>
    <t xml:space="preserve">Изготовитель </t>
  </si>
  <si>
    <r>
      <t xml:space="preserve">Заказчик
</t>
    </r>
    <r>
      <rPr>
        <b/>
        <sz val="12"/>
        <color rgb="FFC00000"/>
        <rFont val="Times New Roman"/>
        <family val="1"/>
        <charset val="204"/>
      </rPr>
      <t>(выбрать из списка)</t>
    </r>
  </si>
  <si>
    <t>НОМЕР 
Акта входного контроля/
Акта о выявленных недостатках</t>
  </si>
  <si>
    <t>ДАТА
Акта
ВК/ВН</t>
  </si>
  <si>
    <r>
      <t xml:space="preserve">Вид упаковки
</t>
    </r>
    <r>
      <rPr>
        <b/>
        <sz val="12"/>
        <color rgb="FFC00000"/>
        <rFont val="Times New Roman"/>
        <family val="1"/>
        <charset val="204"/>
      </rPr>
      <t>(пачка/связка, паллет/ящик/контейнер, без упаковки)</t>
    </r>
  </si>
  <si>
    <t>НД на продукцию (ГОСТ, ТУ, ОЛ и др.)</t>
  </si>
  <si>
    <t>№ сертификата/
паспорта качества</t>
  </si>
  <si>
    <t>Наличие разрешения/ уведомления/ отметки в паспорте о прохождении инспекционного контроля</t>
  </si>
  <si>
    <r>
      <rPr>
        <b/>
        <sz val="12"/>
        <rFont val="Times New Roman"/>
        <family val="1"/>
        <charset val="204"/>
      </rPr>
      <t>ВИЗУАЛЬНЫЙ КОНТРОЛЬ</t>
    </r>
    <r>
      <rPr>
        <b/>
        <sz val="10"/>
        <rFont val="Times New Roman"/>
        <family val="1"/>
        <charset val="204"/>
      </rPr>
      <t xml:space="preserve">
- с фотофиксацией поступивших МТР после выгрузки из транспортного средства на площадке складирования.
</t>
    </r>
    <r>
      <rPr>
        <b/>
        <sz val="10"/>
        <color rgb="FFC00000"/>
        <rFont val="Times New Roman"/>
        <family val="1"/>
        <charset val="204"/>
      </rPr>
      <t>(Не заполняется в случае составления Акта входного контроля Ш-03.06.03.02.01-07)</t>
    </r>
  </si>
  <si>
    <r>
      <rPr>
        <b/>
        <sz val="12"/>
        <rFont val="Times New Roman"/>
        <family val="1"/>
        <charset val="204"/>
      </rPr>
      <t>ДОКУМЕНТАЛЬНЫЙ КОНТРОЛЬ</t>
    </r>
    <r>
      <rPr>
        <b/>
        <sz val="10"/>
        <rFont val="Times New Roman"/>
        <family val="1"/>
        <charset val="204"/>
      </rPr>
      <t xml:space="preserve">
</t>
    </r>
    <r>
      <rPr>
        <b/>
        <sz val="10"/>
        <color rgb="FFC00000"/>
        <rFont val="Times New Roman"/>
        <family val="1"/>
        <charset val="204"/>
      </rPr>
      <t xml:space="preserve">
(Не заполняется в случае составления Акта входного контроля Ш-03.06.03.02.01-07)</t>
    </r>
  </si>
  <si>
    <r>
      <rPr>
        <b/>
        <sz val="12"/>
        <rFont val="Times New Roman"/>
        <family val="1"/>
        <charset val="204"/>
      </rPr>
      <t>ВИЗУАЛЬНЫЙ И ИНСТРУМЕНТАЛЬНЫЙ КОНТРОЛЬ (ВИК)</t>
    </r>
    <r>
      <rPr>
        <b/>
        <sz val="10"/>
        <rFont val="Times New Roman"/>
        <family val="1"/>
        <charset val="204"/>
      </rPr>
      <t xml:space="preserve">
</t>
    </r>
    <r>
      <rPr>
        <b/>
        <sz val="10"/>
        <color rgb="FFC00000"/>
        <rFont val="Times New Roman"/>
        <family val="1"/>
        <charset val="204"/>
      </rPr>
      <t>(Не заполняется в случае составления Акта входного контроля Ш-03.06.03.02.01-07)</t>
    </r>
  </si>
  <si>
    <t>Верификация МТР и документов о качестве</t>
  </si>
  <si>
    <t>Описание выявленных в результате ВХОДНОГО КОНТРОЛЯ недостатков МТР</t>
  </si>
  <si>
    <r>
      <t xml:space="preserve">Соответствие/
несоответствие МТР ДП, ОЛ, ТЗ, ТТ и НТД
</t>
    </r>
    <r>
      <rPr>
        <b/>
        <sz val="12"/>
        <color rgb="FFC00000"/>
        <rFont val="Times New Roman"/>
        <family val="1"/>
        <charset val="204"/>
      </rPr>
      <t>(выбрать из списка)</t>
    </r>
  </si>
  <si>
    <t>Осмотр МТР провёл (ФИО и контактный телефон)</t>
  </si>
  <si>
    <t>Контролируемые параметры (согласно Перечню групп МТР, подлежащих обязательному входному контролю)
1.1
1.2
1.3
(Без недостатков/выявлены недостатки, с подробным описанием выявленных замечаний и указанием пунктов и требований НТД, относительно которых установлен недостаток по качеству МТР)</t>
  </si>
  <si>
    <t>Проведение верификации документов качества при поставке Продукции не напрямую от Завода-Изготовителя (путём направления письменных запросов в адрес Заводов-Изготовителей или проверка через онлайн-сервис на официальном сайте Завода-Изготовителя (при наличии) с целью подтверждения их подлинности (соответствие Грузополучателя/Покупателя, вида Продукции, даты выдачи документа о качества, количества продукции)</t>
  </si>
  <si>
    <t>г. Усть-Кут, 
ООО "Терминал ЛРТ", 
склад 5709</t>
  </si>
  <si>
    <t>Х497КК 72</t>
  </si>
  <si>
    <t>5710/4913070043 от 15.12.2023</t>
  </si>
  <si>
    <t>1 от 03.01.2024</t>
  </si>
  <si>
    <t>км</t>
  </si>
  <si>
    <t xml:space="preserve">Кабель Вз-РэРэГнг(А)-HF-ХЛ 5х120мсN,PE-1, силовой EPRon NORD для взрывоопасных сред, медный, изоляция из высокомодульной этиленпропиленовой резины HEPR с внутренним и наружным экструдированным экраном из полимерной композиции, внутренняя и наружная оболочка из этиленпропиленовой резины </t>
  </si>
  <si>
    <t>Кабельная продукция</t>
  </si>
  <si>
    <t>Барабан № 1Р6074</t>
  </si>
  <si>
    <t xml:space="preserve">Перепродажа </t>
  </si>
  <si>
    <t>Склад 5705 - Зап ООО УТК</t>
  </si>
  <si>
    <t>ООО "Камский кабель"</t>
  </si>
  <si>
    <t>ООО "Газпромнефть-Заполярье"</t>
  </si>
  <si>
    <t>барабан</t>
  </si>
  <si>
    <t>ТУ 16.К180-071-2019</t>
  </si>
  <si>
    <t>Документ о качестве (паспорт качества) № ПСИ/2352974679_167358</t>
  </si>
  <si>
    <t>Не подлежит инспекционному контролю</t>
  </si>
  <si>
    <t>Составлен акт входного контроля № 1 от 02.01.2024</t>
  </si>
  <si>
    <t>Не подлежит верификации</t>
  </si>
  <si>
    <r>
      <rPr>
        <b/>
        <sz val="10"/>
        <color theme="9" tint="-0.249977111117893"/>
        <rFont val="Times New Roman"/>
        <family val="1"/>
        <charset val="204"/>
      </rPr>
      <t>Приемка согласована Заказчиком.</t>
    </r>
    <r>
      <rPr>
        <sz val="10"/>
        <rFont val="Times New Roman"/>
        <family val="1"/>
        <charset val="204"/>
      </rPr>
      <t xml:space="preserve">
1. Упаковка не соответствует ГОСТ 15846-2002.
2. Отсутствует изоляция на концах свободных жил.
3. Неисправны запорно-пломбирующие устройства.</t>
    </r>
  </si>
  <si>
    <t>Не соответствует</t>
  </si>
  <si>
    <t>Князев Д.В.
Тел.:+7-904-156-66-73</t>
  </si>
  <si>
    <t>г. Усть-Кут 
АО "Осетровский речной порт" 
склад 5717</t>
  </si>
  <si>
    <t>ЭТ508258 от 16.12.2023</t>
  </si>
  <si>
    <t>5 от 04.01.2024</t>
  </si>
  <si>
    <t>м</t>
  </si>
  <si>
    <t>Труба обсадная электросварная с резьбовым соединением ОТТГ-Ес-178х9,2 ТУ 1321-016-05757848-2005</t>
  </si>
  <si>
    <t>Обсадные трубы, трубы НКТ, бурильные трубы</t>
  </si>
  <si>
    <t>зав.№ 3239657-3239666,3239839, 3239819,3239821,3239823,3239825,3239827,3239838,3239843-3239844,3239846,3239865,3239867-3239869,3239871-3239872,3239874,3239876-3239877,3239879,3239882,3239780-3239786,3239788-3239799,3239802-3239804,3239806-
3239818,3239820,3239822,3239824,3239826,3239828,3239832-3239837,3239857-3239862,3239864,3239875,3239878,3239880-3239881,3239885,3239767,3239769,3239771-3239772,3239774,3239841-3239842,3239845,3239873,3239768,3239770,3239773,3239775-3239779,
3239787,3239800-3239801,3239805,3239829-3239831,3239840,3239863,3239866,3239870,3239883-3239884,3239886</t>
  </si>
  <si>
    <t>Д_27645_52706_23600</t>
  </si>
  <si>
    <t>АО "ВМЗ"</t>
  </si>
  <si>
    <t>-</t>
  </si>
  <si>
    <t>связка</t>
  </si>
  <si>
    <t>ТУ 1321-016-05757848-2005</t>
  </si>
  <si>
    <t>Сертификат качества № 20-090-05501-23</t>
  </si>
  <si>
    <t>Без недостатков</t>
  </si>
  <si>
    <t>Подтверждено. 
On-line верификация</t>
  </si>
  <si>
    <t>Не выявлено</t>
  </si>
  <si>
    <t>Соответствует</t>
  </si>
  <si>
    <t>Новицкий Е.Д.
Тел.:+7-964-218-58-18</t>
  </si>
  <si>
    <t>7 от 04.01.2024</t>
  </si>
  <si>
    <t>зав.№ 3240749-3240756,3240740,3240743,3240780-3240781,3240784-3240785,3240792-3240797,3240757,3240720-3240725,3240727,3240729,3240733-3240734,3240737,3240739,3240742,3240719,3240741,3240748,3240759,3240772,3240774-3240779,3240782-3240783,
3240786-3240787,3240790,3240798,3240800-3240805,3240822,3240824,3240826,3240828,3240830,3240832,3240834,3240836-3240837,3240788-3240789,3240791,3240799,3240806-3240821,3240823,3240825,3240827,3240829,3240831,3240833,3240835,3240838-3240839,
3240726,3240728,3240730-3240732,3240735-3240736,3240738,3240744-3240745,3240747,3240763,3240760-3240762,3240764-3240771,3240773,3240758</t>
  </si>
  <si>
    <t>Сертификат качества № 20-090-05519-23</t>
  </si>
  <si>
    <t>8 от 04.01.2024</t>
  </si>
  <si>
    <t>зав.№ 3239994-3239997,3239970,3239972,3239976-3239977,3239979,3239981-3239983,3239986,3239991-3239993,3239937,3239939-3239940,3239942,3239944-3239946,3239948-3239949,3239953-3239968,3239974,3239978,3239980,3239984-3239985,
3239847,3239851,3239854,3239891-3239893,3239896,3239898-3239900,3239902-3239903,3239905,3239907-3239912,3239914,3239916,3239918-3239936,3239938,3239941,3239943,3239947,3239950-3239952,3239973,3239848-3239850,3239852-3239853,3239855,3239890,
3239894-3239895,3239897,3239969,3239975,3239988,3239989,3239856,3239887-3239889,3239901,3239904,3239906,3239913,3239915,3239917,3239971,3239987</t>
  </si>
  <si>
    <t>Сертификат качества № 20-090-05503-23</t>
  </si>
  <si>
    <t>6 от 04.01.2024</t>
  </si>
  <si>
    <t>зав.№ 3240389-3240398,3240419-3240428,3240559,3240562-3240569,3240572,3240582-3240583,3240585-3240603,3240605,3240509-3240518,3240561,3240469-3240488,3240560,3240570-3240571,3240573-3240581,3240584,3240604,3240606-3240628</t>
  </si>
  <si>
    <t>Сертификат качества № 20-090-05515-23</t>
  </si>
  <si>
    <t>Составлен акт входного контроля № 2 от 03.01.2024</t>
  </si>
  <si>
    <r>
      <rPr>
        <b/>
        <sz val="10"/>
        <color theme="9" tint="-0.249977111117893"/>
        <rFont val="Times New Roman"/>
        <family val="1"/>
        <charset val="204"/>
      </rPr>
      <t>Приемка согласована Заказчиком</t>
    </r>
    <r>
      <rPr>
        <sz val="10"/>
        <rFont val="Times New Roman"/>
        <family val="1"/>
        <charset val="204"/>
      </rPr>
      <t xml:space="preserve">
Повреждение 2-х защитных заглушек, без повреждения основной резьбы.</t>
    </r>
  </si>
  <si>
    <t>12 от 04.01.2024</t>
  </si>
  <si>
    <t>зав.№ 3240985,3240867,3240856-3240857,3240859,3240862,3240870-3240880,3240891-3240896,3240898,3240900-3240901,3240903,3240980,3240987,3240990,3240840-3240851,3240853-3240855,3240858,3240860-3240861,3240863-3240866,3240868-3240869, 3240979,3240984,3240986,3240988,3240963,3240965-3240978,3240981,3240897,3240899,3240902,3240904-3240940,3240961-3240962,3240964,3240982-3240983,3240989</t>
  </si>
  <si>
    <t>Сертификат качества № 20-090-05520-23</t>
  </si>
  <si>
    <t>13 от 04.01.2024</t>
  </si>
  <si>
    <t>зав.№ 3240409-3240418,3240685,3240539,3240542-3240544,3240548,3240557-3240558,3240691,3240693,3240697,3240699-3240701,3240540-3240541,3240545-3240547,3240549-3240556,3240635,3240710,3240713-3240714,3240717-3240718,
3240629-3240634,3240636-3240684,3240686-3240689,3240692,3240694-3240696,3240698,3240702-3240709,3240711-3240712,3240715-3240716,3240690</t>
  </si>
  <si>
    <t>Сертификат качества № 20-090-05518-23</t>
  </si>
  <si>
    <t>14 от 04.01.2024</t>
  </si>
  <si>
    <t>зав.№ 3239637-3239656,3239667-3239709,3239732,3239727,3239729-3239730,3239734-3239763,3239765-3239766,3239710-3239726,3239728,3239731,3239733,3239764</t>
  </si>
  <si>
    <t>Сертификат качества № 20-090-05497-23</t>
  </si>
  <si>
    <t>К738ВК 124</t>
  </si>
  <si>
    <t>2252-1312-8146-1881 от 11.12.2023</t>
  </si>
  <si>
    <t>10 от 04.01.2024</t>
  </si>
  <si>
    <t>Кабель волоконно-оптический SW-FTTH-9-02-3-LSZH-IN/OUT-40, 9/125 одномодовый, 2 волокна Cabeus/9691c</t>
  </si>
  <si>
    <t>ДП_64025_98235_54260</t>
  </si>
  <si>
    <t>15</t>
  </si>
  <si>
    <t>ООО "Компьютек"</t>
  </si>
  <si>
    <t>Cabeus</t>
  </si>
  <si>
    <t>коробка,
барабан</t>
  </si>
  <si>
    <t>КАТАЛОГ</t>
  </si>
  <si>
    <t>ТД в тарном месте</t>
  </si>
  <si>
    <t>2283-1402-2122-4836 от 13.12.2023</t>
  </si>
  <si>
    <t>11 от 04.01.2024</t>
  </si>
  <si>
    <t>к-т</t>
  </si>
  <si>
    <r>
      <rPr>
        <b/>
        <sz val="10"/>
        <color theme="9" tint="-0.249977111117893"/>
        <rFont val="Times New Roman"/>
        <family val="1"/>
        <charset val="204"/>
      </rPr>
      <t>Допоставка по акту № 26 ВС З от 02.09.2023</t>
    </r>
    <r>
      <rPr>
        <sz val="10"/>
        <rFont val="Times New Roman"/>
        <family val="1"/>
        <charset val="204"/>
      </rPr>
      <t xml:space="preserve"> // 
Датчик давления Метран-150TGR3-(0-1,18 МПа)-2G-2-1-A-MA-IM-K12-PC-T1-LT-ST ТУ 4212-022-51453097-2006, в комплекте блок клапанный 010 6-M-T-2-2-C-B-1-1 ТУ 3742-057-51453097-2009, модуль для датчика давления Метран 150TG+ВБ АРКТЕХ-FLEX-002.1261 ТУ 28.99.39-</t>
    </r>
  </si>
  <si>
    <t>Оборудования КИПиА</t>
  </si>
  <si>
    <t>зав.№ 1727925</t>
  </si>
  <si>
    <t>ДП_64025_61663_37752</t>
  </si>
  <si>
    <t>29</t>
  </si>
  <si>
    <t>ООО "НПО "ЭКОХИМПРИБОР"</t>
  </si>
  <si>
    <t>АО "ПГ "Метран"</t>
  </si>
  <si>
    <t>коробка</t>
  </si>
  <si>
    <t>ТУ 4212-022-51453097-2006</t>
  </si>
  <si>
    <t>Свидетельство о поверке № С-ДАВ/07-12-2023/299870287, Акт исследования № 10-11-2023</t>
  </si>
  <si>
    <t>2283-1402-2120-3053 от 12.12.2023</t>
  </si>
  <si>
    <t>15 от 04.01.2024</t>
  </si>
  <si>
    <t>г/м</t>
  </si>
  <si>
    <r>
      <rPr>
        <b/>
        <sz val="10"/>
        <color theme="9" tint="-0.249977111117893"/>
        <rFont val="Times New Roman"/>
        <family val="1"/>
        <charset val="204"/>
      </rPr>
      <t xml:space="preserve">Допоставка по акту № 34 ВС З от 02.11.2023 // </t>
    </r>
    <r>
      <rPr>
        <sz val="10"/>
        <rFont val="Times New Roman"/>
        <family val="1"/>
        <charset val="204"/>
      </rPr>
      <t xml:space="preserve">
Электростанция газопоршневая ЭНЕРГО-П1540/10,5КН30 ТУ 27.11.32-057-74760821-2019, Технические требования 8808-1-ГПНЗ1901-ГТНГ-ЭС-ТТ- 25.1...25.4-001</t>
    </r>
  </si>
  <si>
    <t>Блочное оборудование в т.ч. электрооборудование</t>
  </si>
  <si>
    <t>зав.№ 2667081</t>
  </si>
  <si>
    <t>2023</t>
  </si>
  <si>
    <t>ДП_64025_69175_46250</t>
  </si>
  <si>
    <t>1</t>
  </si>
  <si>
    <t>ООО "НГ - Энерго"</t>
  </si>
  <si>
    <t>дер. ящик</t>
  </si>
  <si>
    <t>Технические требования 8808-1-ГПНЗ1901-ГТНГ-ЭС-ТТ- 25.1...25.4-001</t>
  </si>
  <si>
    <t>А317ХК 96</t>
  </si>
  <si>
    <t>2712/02 от 27.12.2023</t>
  </si>
  <si>
    <t>21 от 05.01.2024</t>
  </si>
  <si>
    <t>шт</t>
  </si>
  <si>
    <t>Отвод ОГ 12°-426(14К52)-12,5-0,6-5DН-900/900-13ХФА-УХЛ</t>
  </si>
  <si>
    <t>Соединительные детали трубопроводов (СДТ)</t>
  </si>
  <si>
    <t>зав.№ 11-134</t>
  </si>
  <si>
    <t>ГНЗ-23/09000/00447/Р</t>
  </si>
  <si>
    <t>запрос</t>
  </si>
  <si>
    <t>ООО ЗАВОД "СОВРЕМЕННЫЕ ТЕХНОЛОГИИ ИЗОЛЯЦИИ"</t>
  </si>
  <si>
    <t>обрешетка</t>
  </si>
  <si>
    <t>ТУ 24.20.40-021-19833317-2022,
ТУ 1469-003-34929762-2008</t>
  </si>
  <si>
    <t>Сертификат качества № 3-11817</t>
  </si>
  <si>
    <t>Отсутствует ИК</t>
  </si>
  <si>
    <t>Составлен акт входного контроля № 3 от 05.01.2024</t>
  </si>
  <si>
    <t>Поставщик является изготовителем</t>
  </si>
  <si>
    <r>
      <rPr>
        <b/>
        <sz val="10"/>
        <color theme="9" tint="-0.249977111117893"/>
        <rFont val="Times New Roman"/>
        <family val="1"/>
        <charset val="204"/>
      </rPr>
      <t>Приемка согласована Заказчиком.</t>
    </r>
    <r>
      <rPr>
        <sz val="10"/>
        <rFont val="Times New Roman"/>
        <family val="1"/>
        <charset val="204"/>
      </rPr>
      <t xml:space="preserve">
1.Отсутствовал инспекционный контроль, на территории Завода-Изготовителя.
2.Упаковка не обеспечивает сохранность изделий. Отсутствуют резиновые прокладки, в местах соприкосновения изоляционного покрытия и деревянной обрешетки.
3.На металлическую составляющую изделий (Отводы без изоляционного покрытия), приложены копии документов о качестве, не заверенные в установленном порядке.
4.Несоответствие фактической марки стали изделий (с плавкой № 3R0089), с маркой стали, указанные в документах о качестве.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</si>
</sst>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9" tint="-0.249977111117893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9" tint="-0.249977111117893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C00000"/>
      <name val="Times New Roman"/>
      <family val="1"/>
      <charset val="204"/>
    </font>
    <font>
      <b/>
      <sz val="11"/>
      <color rgb="FFC00000"/>
      <name val="Times New Roman"/>
      <family val="1"/>
      <charset val="204"/>
    </font>
    <font>
      <b/>
      <sz val="10"/>
      <color rgb="FFC0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CC0DA"/>
        <bgColor rgb="FFCCC0DA"/>
      </patternFill>
    </fill>
    <fill>
      <patternFill patternType="solid">
        <fgColor rgb="FFF8CAAE"/>
        <bgColor rgb="FFF8CAAE"/>
      </patternFill>
    </fill>
    <fill>
      <patternFill patternType="solid">
        <fgColor theme="0"/>
        <bgColor theme="0"/>
      </patternFill>
    </fill>
    <fill>
      <patternFill patternType="solid">
        <fgColor rgb="FFFFA3A3"/>
        <bgColor rgb="FFFFA3A3"/>
      </patternFill>
    </fill>
    <fill>
      <patternFill patternType="solid">
        <fgColor rgb="FFFFA3A3"/>
        <bgColor theme="4"/>
      </patternFill>
    </fill>
    <fill>
      <patternFill patternType="solid">
        <fgColor rgb="FFCCC0DA"/>
        <bgColor theme="4"/>
      </patternFill>
    </fill>
    <fill>
      <patternFill patternType="solid">
        <fgColor rgb="FFF8CAAE"/>
        <bgColor rgb="FFFFB871"/>
      </patternFill>
    </fill>
    <fill>
      <patternFill patternType="solid">
        <fgColor theme="8" tint="0.39997558519241921"/>
        <bgColor theme="4"/>
      </patternFill>
    </fill>
    <fill>
      <patternFill patternType="solid">
        <fgColor theme="8" tint="0.39997558519241921"/>
        <bgColor theme="8" tint="0.39997558519241921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rgb="FFFF8F8F"/>
        <bgColor rgb="FFFF8F8F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theme="4" tint="0.3999755851924192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theme="4" tint="0.39997558519241921"/>
      </top>
      <bottom style="thin">
        <color auto="1"/>
      </bottom>
      <diagonal/>
    </border>
    <border>
      <left/>
      <right style="thin">
        <color auto="1"/>
      </right>
      <top style="thin">
        <color theme="4" tint="0.39997558519241921"/>
      </top>
      <bottom style="thin">
        <color auto="1"/>
      </bottom>
      <diagonal/>
    </border>
  </borders>
  <cellStyleXfs count="8">
    <xf numFmtId="0" fontId="0" fillId="0" borderId="0"/>
    <xf numFmtId="0" fontId="2" fillId="0" borderId="0" applyNumberFormat="0" applyFill="0" applyBorder="0" applyProtection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</cellStyleXfs>
  <cellXfs count="98">
    <xf numFmtId="0" fontId="0" fillId="0" borderId="0" xfId="0"/>
    <xf numFmtId="0" fontId="0" fillId="0" borderId="0" xfId="0"/>
    <xf numFmtId="0" fontId="0" fillId="2" borderId="0" xfId="0" applyFill="1"/>
    <xf numFmtId="10" fontId="0" fillId="3" borderId="0" xfId="0" applyNumberFormat="1" applyFill="1"/>
    <xf numFmtId="0" fontId="3" fillId="0" borderId="1" xfId="4" applyFont="1" applyBorder="1" applyAlignment="1">
      <alignment horizontal="center" vertical="center" wrapText="1"/>
    </xf>
    <xf numFmtId="0" fontId="3" fillId="4" borderId="1" xfId="4" applyFont="1" applyFill="1" applyBorder="1" applyAlignment="1">
      <alignment horizontal="center" vertical="center" wrapText="1"/>
    </xf>
    <xf numFmtId="0" fontId="3" fillId="0" borderId="2" xfId="4" applyFont="1" applyBorder="1" applyAlignment="1">
      <alignment horizontal="center" vertical="center" wrapText="1"/>
    </xf>
    <xf numFmtId="0" fontId="3" fillId="0" borderId="3" xfId="4" applyFont="1" applyBorder="1" applyAlignment="1">
      <alignment horizontal="center" vertical="center" wrapText="1"/>
    </xf>
    <xf numFmtId="0" fontId="4" fillId="0" borderId="0" xfId="0" applyFont="1"/>
    <xf numFmtId="0" fontId="3" fillId="11" borderId="12" xfId="4" applyFont="1" applyFill="1" applyBorder="1" applyAlignment="1">
      <alignment horizontal="center" vertical="center" wrapText="1"/>
    </xf>
    <xf numFmtId="0" fontId="3" fillId="11" borderId="13" xfId="4" applyFont="1" applyFill="1" applyBorder="1" applyAlignment="1">
      <alignment horizontal="center" vertical="center" wrapText="1"/>
    </xf>
    <xf numFmtId="0" fontId="5" fillId="11" borderId="14" xfId="4" applyFont="1" applyFill="1" applyBorder="1" applyAlignment="1">
      <alignment horizontal="center" vertical="center" wrapText="1"/>
    </xf>
    <xf numFmtId="0" fontId="3" fillId="11" borderId="24" xfId="4" applyFont="1" applyFill="1" applyBorder="1" applyAlignment="1">
      <alignment vertical="center" wrapText="1"/>
    </xf>
    <xf numFmtId="0" fontId="3" fillId="11" borderId="25" xfId="4" applyFont="1" applyFill="1" applyBorder="1" applyAlignment="1">
      <alignment vertical="center" wrapText="1"/>
    </xf>
    <xf numFmtId="0" fontId="7" fillId="11" borderId="24" xfId="4" applyFont="1" applyFill="1" applyBorder="1" applyAlignment="1">
      <alignment vertical="center" wrapText="1"/>
    </xf>
    <xf numFmtId="0" fontId="8" fillId="0" borderId="27" xfId="0" applyFont="1" applyBorder="1" applyAlignment="1">
      <alignment horizontal="center" vertical="center"/>
    </xf>
    <xf numFmtId="14" fontId="9" fillId="0" borderId="5" xfId="0" applyNumberFormat="1" applyFont="1" applyBorder="1" applyAlignment="1">
      <alignment horizontal="center" vertical="center" wrapText="1"/>
    </xf>
    <xf numFmtId="1" fontId="9" fillId="0" borderId="5" xfId="0" applyNumberFormat="1" applyFont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center" vertical="center" wrapText="1"/>
    </xf>
    <xf numFmtId="1" fontId="9" fillId="2" borderId="5" xfId="0" applyNumberFormat="1" applyFont="1" applyFill="1" applyBorder="1" applyAlignment="1">
      <alignment horizontal="center" vertical="center" wrapText="1"/>
    </xf>
    <xf numFmtId="9" fontId="9" fillId="3" borderId="29" xfId="0" applyNumberFormat="1" applyFont="1" applyFill="1" applyBorder="1" applyAlignment="1">
      <alignment horizontal="center" vertical="center" wrapText="1"/>
    </xf>
    <xf numFmtId="1" fontId="9" fillId="0" borderId="30" xfId="0" applyNumberFormat="1" applyFont="1" applyBorder="1" applyAlignment="1">
      <alignment horizontal="center" vertical="center" wrapText="1"/>
    </xf>
    <xf numFmtId="1" fontId="9" fillId="0" borderId="31" xfId="0" applyNumberFormat="1" applyFont="1" applyBorder="1" applyAlignment="1">
      <alignment horizontal="center" vertical="center" wrapText="1"/>
    </xf>
    <xf numFmtId="1" fontId="9" fillId="2" borderId="31" xfId="0" applyNumberFormat="1" applyFont="1" applyFill="1" applyBorder="1" applyAlignment="1">
      <alignment horizontal="center" vertical="center" wrapText="1"/>
    </xf>
    <xf numFmtId="14" fontId="9" fillId="0" borderId="31" xfId="0" applyNumberFormat="1" applyFont="1" applyBorder="1" applyAlignment="1">
      <alignment horizontal="center" vertical="center" wrapText="1"/>
    </xf>
    <xf numFmtId="14" fontId="9" fillId="0" borderId="32" xfId="0" applyNumberFormat="1" applyFont="1" applyBorder="1" applyAlignment="1">
      <alignment horizontal="center" vertical="center" wrapText="1"/>
    </xf>
    <xf numFmtId="1" fontId="9" fillId="0" borderId="32" xfId="0" applyNumberFormat="1" applyFont="1" applyBorder="1" applyAlignment="1">
      <alignment horizontal="center" vertical="center" wrapText="1"/>
    </xf>
    <xf numFmtId="1" fontId="9" fillId="0" borderId="14" xfId="0" applyNumberFormat="1" applyFont="1" applyBorder="1" applyAlignment="1">
      <alignment horizontal="center" vertical="center" wrapText="1"/>
    </xf>
    <xf numFmtId="1" fontId="10" fillId="0" borderId="14" xfId="0" applyNumberFormat="1" applyFont="1" applyBorder="1" applyAlignment="1">
      <alignment horizontal="center" vertical="center" wrapText="1"/>
    </xf>
    <xf numFmtId="1" fontId="9" fillId="0" borderId="33" xfId="0" applyNumberFormat="1" applyFont="1" applyBorder="1" applyAlignment="1">
      <alignment horizontal="center" vertical="center" wrapText="1"/>
    </xf>
    <xf numFmtId="1" fontId="11" fillId="2" borderId="31" xfId="0" applyNumberFormat="1" applyFont="1" applyFill="1" applyBorder="1" applyAlignment="1">
      <alignment horizontal="center" vertical="center" wrapText="1"/>
    </xf>
    <xf numFmtId="14" fontId="9" fillId="0" borderId="28" xfId="0" applyNumberFormat="1" applyFont="1" applyBorder="1" applyAlignment="1">
      <alignment horizontal="center" vertical="center" wrapText="1"/>
    </xf>
    <xf numFmtId="1" fontId="9" fillId="0" borderId="28" xfId="0" applyNumberFormat="1" applyFont="1" applyBorder="1" applyAlignment="1">
      <alignment horizontal="center" vertical="center" wrapText="1"/>
    </xf>
    <xf numFmtId="1" fontId="9" fillId="13" borderId="28" xfId="0" applyNumberFormat="1" applyFont="1" applyFill="1" applyBorder="1" applyAlignment="1">
      <alignment horizontal="center" vertical="center" wrapText="1"/>
    </xf>
    <xf numFmtId="164" fontId="9" fillId="0" borderId="28" xfId="0" applyNumberFormat="1" applyFont="1" applyBorder="1" applyAlignment="1">
      <alignment horizontal="center" vertical="center" wrapText="1"/>
    </xf>
    <xf numFmtId="1" fontId="9" fillId="2" borderId="28" xfId="0" applyNumberFormat="1" applyFont="1" applyFill="1" applyBorder="1" applyAlignment="1">
      <alignment horizontal="center" vertical="center" wrapText="1"/>
    </xf>
    <xf numFmtId="1" fontId="9" fillId="0" borderId="34" xfId="0" applyNumberFormat="1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1" fontId="9" fillId="2" borderId="35" xfId="0" applyNumberFormat="1" applyFont="1" applyFill="1" applyBorder="1" applyAlignment="1">
      <alignment horizontal="center" vertical="center" wrapText="1"/>
    </xf>
    <xf numFmtId="14" fontId="9" fillId="0" borderId="36" xfId="0" applyNumberFormat="1" applyFont="1" applyBorder="1" applyAlignment="1">
      <alignment horizontal="center" vertical="center" wrapText="1"/>
    </xf>
    <xf numFmtId="1" fontId="9" fillId="0" borderId="35" xfId="0" applyNumberFormat="1" applyFont="1" applyBorder="1" applyAlignment="1">
      <alignment horizontal="center" vertical="center" wrapText="1"/>
    </xf>
    <xf numFmtId="1" fontId="9" fillId="0" borderId="29" xfId="0" applyNumberFormat="1" applyFont="1" applyBorder="1" applyAlignment="1">
      <alignment horizontal="center" vertical="center" wrapText="1"/>
    </xf>
    <xf numFmtId="1" fontId="9" fillId="0" borderId="37" xfId="0" applyNumberFormat="1" applyFont="1" applyBorder="1" applyAlignment="1">
      <alignment horizontal="center" vertical="center" wrapText="1"/>
    </xf>
    <xf numFmtId="1" fontId="10" fillId="0" borderId="37" xfId="0" applyNumberFormat="1" applyFont="1" applyBorder="1" applyAlignment="1">
      <alignment horizontal="center" vertical="center" wrapText="1"/>
    </xf>
    <xf numFmtId="1" fontId="9" fillId="0" borderId="38" xfId="0" applyNumberFormat="1" applyFont="1" applyBorder="1" applyAlignment="1">
      <alignment horizontal="center" vertical="center" wrapText="1"/>
    </xf>
    <xf numFmtId="1" fontId="9" fillId="14" borderId="28" xfId="0" applyNumberFormat="1" applyFont="1" applyFill="1" applyBorder="1" applyAlignment="1">
      <alignment horizontal="center" vertical="center" wrapText="1"/>
    </xf>
    <xf numFmtId="14" fontId="9" fillId="0" borderId="35" xfId="0" applyNumberFormat="1" applyFont="1" applyBorder="1" applyAlignment="1">
      <alignment horizontal="center" vertical="center" wrapText="1"/>
    </xf>
    <xf numFmtId="1" fontId="9" fillId="13" borderId="35" xfId="0" applyNumberFormat="1" applyFont="1" applyFill="1" applyBorder="1" applyAlignment="1">
      <alignment horizontal="center" vertical="center" wrapText="1"/>
    </xf>
    <xf numFmtId="164" fontId="9" fillId="0" borderId="35" xfId="0" applyNumberFormat="1" applyFont="1" applyBorder="1" applyAlignment="1">
      <alignment horizontal="center" vertical="center" wrapText="1"/>
    </xf>
    <xf numFmtId="14" fontId="9" fillId="0" borderId="29" xfId="0" applyNumberFormat="1" applyFont="1" applyBorder="1" applyAlignment="1">
      <alignment horizontal="center" vertical="center" wrapText="1"/>
    </xf>
    <xf numFmtId="49" fontId="9" fillId="0" borderId="28" xfId="0" applyNumberFormat="1" applyFont="1" applyBorder="1" applyAlignment="1">
      <alignment horizontal="center" vertical="center" wrapText="1"/>
    </xf>
    <xf numFmtId="49" fontId="9" fillId="0" borderId="35" xfId="0" applyNumberFormat="1" applyFont="1" applyBorder="1" applyAlignment="1">
      <alignment horizontal="center" vertical="center" wrapText="1"/>
    </xf>
    <xf numFmtId="1" fontId="9" fillId="2" borderId="3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8" xfId="0" applyFont="1" applyFill="1" applyBorder="1" applyAlignment="1">
      <alignment horizontal="center" vertical="center" wrapText="1"/>
    </xf>
    <xf numFmtId="0" fontId="3" fillId="0" borderId="1" xfId="4" applyFont="1" applyFill="1" applyBorder="1" applyAlignment="1">
      <alignment horizontal="center" vertical="center" wrapText="1"/>
    </xf>
    <xf numFmtId="0" fontId="0" fillId="0" borderId="0" xfId="0" applyFill="1"/>
    <xf numFmtId="0" fontId="5" fillId="5" borderId="4" xfId="4" applyFont="1" applyFill="1" applyBorder="1" applyAlignment="1">
      <alignment horizontal="center" vertical="center" wrapText="1"/>
    </xf>
    <xf numFmtId="0" fontId="5" fillId="5" borderId="16" xfId="4" applyFont="1" applyFill="1" applyBorder="1" applyAlignment="1">
      <alignment horizontal="center" vertical="center" wrapText="1"/>
    </xf>
    <xf numFmtId="14" fontId="5" fillId="6" borderId="5" xfId="2" applyNumberFormat="1" applyFont="1" applyFill="1" applyBorder="1" applyAlignment="1">
      <alignment horizontal="center" vertical="center" wrapText="1" shrinkToFit="1"/>
    </xf>
    <xf numFmtId="14" fontId="5" fillId="6" borderId="17" xfId="2" applyNumberFormat="1" applyFont="1" applyFill="1" applyBorder="1" applyAlignment="1">
      <alignment horizontal="center" vertical="center" wrapText="1" shrinkToFit="1"/>
    </xf>
    <xf numFmtId="49" fontId="5" fillId="6" borderId="5" xfId="2" applyNumberFormat="1" applyFont="1" applyFill="1" applyBorder="1" applyAlignment="1">
      <alignment horizontal="center" vertical="center" wrapText="1" shrinkToFit="1"/>
    </xf>
    <xf numFmtId="49" fontId="5" fillId="6" borderId="17" xfId="2" applyNumberFormat="1" applyFont="1" applyFill="1" applyBorder="1" applyAlignment="1">
      <alignment horizontal="center" vertical="center" wrapText="1" shrinkToFit="1"/>
    </xf>
    <xf numFmtId="49" fontId="5" fillId="6" borderId="6" xfId="2" applyNumberFormat="1" applyFont="1" applyFill="1" applyBorder="1" applyAlignment="1">
      <alignment horizontal="center" vertical="center" wrapText="1" shrinkToFit="1"/>
    </xf>
    <xf numFmtId="49" fontId="5" fillId="6" borderId="18" xfId="2" applyNumberFormat="1" applyFont="1" applyFill="1" applyBorder="1" applyAlignment="1">
      <alignment horizontal="center" vertical="center" wrapText="1" shrinkToFit="1"/>
    </xf>
    <xf numFmtId="49" fontId="5" fillId="7" borderId="5" xfId="2" applyNumberFormat="1" applyFont="1" applyFill="1" applyBorder="1" applyAlignment="1">
      <alignment horizontal="center" vertical="center" wrapText="1" shrinkToFit="1"/>
    </xf>
    <xf numFmtId="49" fontId="5" fillId="7" borderId="17" xfId="2" applyNumberFormat="1" applyFont="1" applyFill="1" applyBorder="1" applyAlignment="1">
      <alignment horizontal="center" vertical="center" wrapText="1" shrinkToFit="1"/>
    </xf>
    <xf numFmtId="49" fontId="5" fillId="8" borderId="7" xfId="2" applyNumberFormat="1" applyFont="1" applyFill="1" applyBorder="1" applyAlignment="1">
      <alignment horizontal="center" vertical="center" wrapText="1" shrinkToFit="1"/>
    </xf>
    <xf numFmtId="49" fontId="5" fillId="8" borderId="19" xfId="2" applyNumberFormat="1" applyFont="1" applyFill="1" applyBorder="1" applyAlignment="1">
      <alignment horizontal="center" vertical="center" wrapText="1" shrinkToFit="1"/>
    </xf>
    <xf numFmtId="49" fontId="6" fillId="9" borderId="8" xfId="2" applyNumberFormat="1" applyFont="1" applyFill="1" applyBorder="1" applyAlignment="1">
      <alignment horizontal="center" vertical="center" wrapText="1" shrinkToFit="1"/>
    </xf>
    <xf numFmtId="49" fontId="6" fillId="9" borderId="20" xfId="2" applyNumberFormat="1" applyFont="1" applyFill="1" applyBorder="1" applyAlignment="1">
      <alignment horizontal="center" vertical="center" wrapText="1" shrinkToFit="1"/>
    </xf>
    <xf numFmtId="49" fontId="6" fillId="9" borderId="9" xfId="2" applyNumberFormat="1" applyFont="1" applyFill="1" applyBorder="1" applyAlignment="1">
      <alignment horizontal="center" vertical="center" wrapText="1" shrinkToFit="1"/>
    </xf>
    <xf numFmtId="49" fontId="6" fillId="9" borderId="21" xfId="2" applyNumberFormat="1" applyFont="1" applyFill="1" applyBorder="1" applyAlignment="1">
      <alignment horizontal="center" vertical="center" wrapText="1" shrinkToFi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49" fontId="5" fillId="9" borderId="9" xfId="2" applyNumberFormat="1" applyFont="1" applyFill="1" applyBorder="1" applyAlignment="1">
      <alignment horizontal="center" vertical="center" wrapText="1" shrinkToFit="1"/>
    </xf>
    <xf numFmtId="49" fontId="5" fillId="9" borderId="21" xfId="2" applyNumberFormat="1" applyFont="1" applyFill="1" applyBorder="1" applyAlignment="1">
      <alignment horizontal="center" vertical="center" wrapText="1" shrinkToFit="1"/>
    </xf>
    <xf numFmtId="49" fontId="5" fillId="9" borderId="5" xfId="2" applyNumberFormat="1" applyFont="1" applyFill="1" applyBorder="1" applyAlignment="1">
      <alignment horizontal="center" vertical="center" wrapText="1" shrinkToFit="1"/>
    </xf>
    <xf numFmtId="49" fontId="5" fillId="9" borderId="17" xfId="2" applyNumberFormat="1" applyFont="1" applyFill="1" applyBorder="1" applyAlignment="1">
      <alignment horizontal="center" vertical="center" wrapText="1" shrinkToFit="1"/>
    </xf>
    <xf numFmtId="3" fontId="5" fillId="7" borderId="5" xfId="2" applyNumberFormat="1" applyFont="1" applyFill="1" applyBorder="1" applyAlignment="1">
      <alignment horizontal="center" vertical="center" wrapText="1" shrinkToFit="1"/>
    </xf>
    <xf numFmtId="3" fontId="5" fillId="7" borderId="17" xfId="2" applyNumberFormat="1" applyFont="1" applyFill="1" applyBorder="1" applyAlignment="1">
      <alignment horizontal="center" vertical="center" wrapText="1" shrinkToFit="1"/>
    </xf>
    <xf numFmtId="2" fontId="5" fillId="10" borderId="9" xfId="0" applyNumberFormat="1" applyFont="1" applyFill="1" applyBorder="1" applyAlignment="1">
      <alignment horizontal="center" vertical="center" wrapText="1"/>
    </xf>
    <xf numFmtId="2" fontId="5" fillId="10" borderId="21" xfId="0" applyNumberFormat="1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 wrapText="1"/>
    </xf>
    <xf numFmtId="0" fontId="5" fillId="11" borderId="10" xfId="4" applyFont="1" applyFill="1" applyBorder="1" applyAlignment="1">
      <alignment horizontal="center" vertical="center" wrapText="1"/>
    </xf>
    <xf numFmtId="0" fontId="5" fillId="11" borderId="22" xfId="4" applyFont="1" applyFill="1" applyBorder="1" applyAlignment="1">
      <alignment horizontal="center" vertical="center" wrapText="1"/>
    </xf>
    <xf numFmtId="0" fontId="5" fillId="11" borderId="5" xfId="4" applyFont="1" applyFill="1" applyBorder="1" applyAlignment="1">
      <alignment horizontal="center" vertical="center" wrapText="1"/>
    </xf>
    <xf numFmtId="0" fontId="5" fillId="11" borderId="17" xfId="4" applyFont="1" applyFill="1" applyBorder="1" applyAlignment="1">
      <alignment horizontal="center" vertical="center" wrapText="1"/>
    </xf>
    <xf numFmtId="0" fontId="5" fillId="11" borderId="11" xfId="4" applyFont="1" applyFill="1" applyBorder="1" applyAlignment="1">
      <alignment horizontal="center" vertical="center" wrapText="1"/>
    </xf>
    <xf numFmtId="0" fontId="5" fillId="11" borderId="23" xfId="4" applyFont="1" applyFill="1" applyBorder="1" applyAlignment="1">
      <alignment horizontal="center" vertical="center" wrapText="1"/>
    </xf>
    <xf numFmtId="0" fontId="5" fillId="12" borderId="15" xfId="4" applyFont="1" applyFill="1" applyBorder="1" applyAlignment="1">
      <alignment horizontal="center" vertical="center" wrapText="1"/>
    </xf>
    <xf numFmtId="0" fontId="5" fillId="12" borderId="26" xfId="4" applyFont="1" applyFill="1" applyBorder="1" applyAlignment="1">
      <alignment horizontal="center" vertical="center" wrapText="1"/>
    </xf>
    <xf numFmtId="0" fontId="5" fillId="2" borderId="5" xfId="4" applyFont="1" applyFill="1" applyBorder="1" applyAlignment="1">
      <alignment horizontal="center" vertical="center" wrapText="1"/>
    </xf>
    <xf numFmtId="0" fontId="5" fillId="2" borderId="17" xfId="4" applyFont="1" applyFill="1" applyBorder="1" applyAlignment="1">
      <alignment horizontal="center" vertical="center" wrapText="1"/>
    </xf>
    <xf numFmtId="0" fontId="5" fillId="12" borderId="11" xfId="4" applyFont="1" applyFill="1" applyBorder="1" applyAlignment="1">
      <alignment horizontal="center" vertical="center" wrapText="1"/>
    </xf>
    <xf numFmtId="0" fontId="5" fillId="12" borderId="23" xfId="4" applyFont="1" applyFill="1" applyBorder="1" applyAlignment="1">
      <alignment horizontal="center" vertical="center" wrapText="1"/>
    </xf>
  </cellXfs>
  <cellStyles count="8">
    <cellStyle name="Гиперссылка 2" xfId="1" xr:uid="{00000000-0005-0000-0000-000001000000}"/>
    <cellStyle name="Обычный" xfId="0" builtinId="0"/>
    <cellStyle name="Обычный 2 4" xfId="2" xr:uid="{00000000-0005-0000-0000-000003000000}"/>
    <cellStyle name="Обычный 2 4 2" xfId="5" xr:uid="{00000000-0005-0000-0000-000004000000}"/>
    <cellStyle name="Обычный 4" xfId="3" xr:uid="{00000000-0005-0000-0000-000005000000}"/>
    <cellStyle name="Обычный 4 2" xfId="6" xr:uid="{00000000-0005-0000-0000-000006000000}"/>
    <cellStyle name="Обычный 60" xfId="4" xr:uid="{00000000-0005-0000-0000-000007000000}"/>
    <cellStyle name="Обычный 60 2" xfId="7" xr:uid="{00000000-0005-0000-0000-000008000000}"/>
  </cellStyles>
  <dxfs count="14">
    <dxf>
      <font>
        <b/>
        <i val="0"/>
        <color rgb="FF9C0006"/>
      </font>
      <fill>
        <patternFill patternType="solid">
          <fgColor rgb="FFCCC0DA"/>
          <bgColor rgb="FFCCC0DA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92D050"/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5"/>
  <sheetViews>
    <sheetView showGridLines="0" tabSelected="1" zoomScale="70" zoomScaleNormal="70" workbookViewId="0">
      <pane ySplit="3" topLeftCell="A4" activePane="bottomLeft" state="frozen"/>
      <selection activeCell="L1566" sqref="L1566"/>
      <selection pane="bottomLeft" activeCell="A15" sqref="A1:XFD15"/>
    </sheetView>
  </sheetViews>
  <sheetFormatPr defaultRowHeight="15" outlineLevelCol="4" x14ac:dyDescent="0.25"/>
  <cols>
    <col min="1" max="1" width="6.42578125" customWidth="1"/>
    <col min="2" max="2" width="31.85546875" style="57" customWidth="1"/>
    <col min="3" max="3" width="13" customWidth="1"/>
    <col min="4" max="4" width="16.28515625" customWidth="1"/>
    <col min="5" max="6" width="24.42578125" customWidth="1"/>
    <col min="7" max="7" width="15.85546875" customWidth="1"/>
    <col min="8" max="8" width="13.85546875" style="2" customWidth="1"/>
    <col min="9" max="9" width="15" customWidth="1"/>
    <col min="10" max="10" width="18.140625" style="3" customWidth="1"/>
    <col min="11" max="11" width="22.140625" customWidth="1"/>
    <col min="12" max="12" width="59.140625" style="1" customWidth="1"/>
    <col min="13" max="13" width="25.85546875" style="2" customWidth="1" outlineLevel="1"/>
    <col min="14" max="14" width="34" style="1" customWidth="1" outlineLevel="1"/>
    <col min="15" max="15" width="18.42578125" style="1" customWidth="1" outlineLevel="2"/>
    <col min="16" max="16" width="24" style="1" customWidth="1" outlineLevel="3"/>
    <col min="17" max="17" width="13.85546875" style="1" customWidth="1" outlineLevel="3"/>
    <col min="18" max="19" width="33.140625" style="1" customWidth="1" outlineLevel="3"/>
    <col min="20" max="20" width="33.140625" style="2" customWidth="1" outlineLevel="4"/>
    <col min="21" max="21" width="23.140625" style="1" customWidth="1" outlineLevel="4"/>
    <col min="22" max="22" width="18.5703125" style="1" customWidth="1" outlineLevel="4"/>
    <col min="23" max="23" width="16.28515625" style="1" customWidth="1" outlineLevel="4"/>
    <col min="24" max="24" width="27.85546875" style="1" customWidth="1" outlineLevel="3"/>
    <col min="25" max="25" width="20.28515625" style="1" customWidth="1" outlineLevel="3"/>
    <col min="26" max="26" width="23.5703125" style="1" customWidth="1" outlineLevel="2"/>
    <col min="27" max="29" width="83" customWidth="1" outlineLevel="2"/>
    <col min="30" max="30" width="49.85546875" style="1" customWidth="1" outlineLevel="1"/>
    <col min="31" max="31" width="71" customWidth="1"/>
    <col min="32" max="32" width="26.42578125" style="2" customWidth="1"/>
    <col min="33" max="33" width="24.42578125" customWidth="1"/>
  </cols>
  <sheetData>
    <row r="1" spans="1:33" ht="17.25" customHeight="1" thickBot="1" x14ac:dyDescent="0.3">
      <c r="A1" s="4">
        <v>1</v>
      </c>
      <c r="B1" s="56">
        <v>2</v>
      </c>
      <c r="C1" s="4">
        <v>3</v>
      </c>
      <c r="D1" s="4">
        <v>4</v>
      </c>
      <c r="E1" s="4">
        <v>5</v>
      </c>
      <c r="F1" s="4">
        <v>6</v>
      </c>
      <c r="G1" s="4">
        <v>7</v>
      </c>
      <c r="H1" s="5">
        <v>8</v>
      </c>
      <c r="I1" s="5">
        <v>9</v>
      </c>
      <c r="J1" s="5">
        <v>10</v>
      </c>
      <c r="K1" s="4">
        <v>11</v>
      </c>
      <c r="L1" s="4">
        <v>12</v>
      </c>
      <c r="M1" s="5">
        <v>13</v>
      </c>
      <c r="N1" s="4">
        <v>14</v>
      </c>
      <c r="O1" s="4">
        <v>15</v>
      </c>
      <c r="P1" s="4">
        <v>16</v>
      </c>
      <c r="Q1" s="4">
        <v>17</v>
      </c>
      <c r="R1" s="4">
        <v>18</v>
      </c>
      <c r="S1" s="4">
        <v>19</v>
      </c>
      <c r="T1" s="5">
        <v>20</v>
      </c>
      <c r="U1" s="4">
        <v>21</v>
      </c>
      <c r="V1" s="4">
        <v>22</v>
      </c>
      <c r="W1" s="4">
        <v>23</v>
      </c>
      <c r="X1" s="4">
        <v>24</v>
      </c>
      <c r="Y1" s="4">
        <v>25</v>
      </c>
      <c r="Z1" s="4">
        <v>26</v>
      </c>
      <c r="AA1" s="6">
        <v>27</v>
      </c>
      <c r="AB1" s="7">
        <v>28</v>
      </c>
      <c r="AC1" s="6">
        <v>29</v>
      </c>
      <c r="AD1" s="6">
        <v>30</v>
      </c>
      <c r="AE1" s="7">
        <v>31</v>
      </c>
      <c r="AF1" s="5">
        <v>32</v>
      </c>
      <c r="AG1" s="6">
        <v>33</v>
      </c>
    </row>
    <row r="2" spans="1:33" s="8" customFormat="1" ht="56.25" customHeight="1" x14ac:dyDescent="0.2">
      <c r="A2" s="58" t="s">
        <v>0</v>
      </c>
      <c r="B2" s="60" t="s">
        <v>1</v>
      </c>
      <c r="C2" s="60" t="s">
        <v>2</v>
      </c>
      <c r="D2" s="62" t="s">
        <v>3</v>
      </c>
      <c r="E2" s="62" t="s">
        <v>4</v>
      </c>
      <c r="F2" s="64" t="s">
        <v>5</v>
      </c>
      <c r="G2" s="62" t="s">
        <v>6</v>
      </c>
      <c r="H2" s="66" t="s">
        <v>7</v>
      </c>
      <c r="I2" s="62" t="s">
        <v>8</v>
      </c>
      <c r="J2" s="68" t="s">
        <v>9</v>
      </c>
      <c r="K2" s="70" t="s">
        <v>10</v>
      </c>
      <c r="L2" s="72" t="s">
        <v>11</v>
      </c>
      <c r="M2" s="74" t="s">
        <v>12</v>
      </c>
      <c r="N2" s="76" t="s">
        <v>13</v>
      </c>
      <c r="O2" s="76" t="s">
        <v>14</v>
      </c>
      <c r="P2" s="76" t="s">
        <v>15</v>
      </c>
      <c r="Q2" s="76" t="s">
        <v>16</v>
      </c>
      <c r="R2" s="78" t="s">
        <v>17</v>
      </c>
      <c r="S2" s="78" t="s">
        <v>18</v>
      </c>
      <c r="T2" s="80" t="s">
        <v>19</v>
      </c>
      <c r="U2" s="82" t="s">
        <v>20</v>
      </c>
      <c r="V2" s="84" t="s">
        <v>21</v>
      </c>
      <c r="W2" s="86" t="s">
        <v>22</v>
      </c>
      <c r="X2" s="88" t="s">
        <v>23</v>
      </c>
      <c r="Y2" s="88" t="s">
        <v>24</v>
      </c>
      <c r="Z2" s="90" t="s">
        <v>25</v>
      </c>
      <c r="AA2" s="9" t="s">
        <v>26</v>
      </c>
      <c r="AB2" s="10" t="s">
        <v>27</v>
      </c>
      <c r="AC2" s="9" t="s">
        <v>28</v>
      </c>
      <c r="AD2" s="11" t="s">
        <v>29</v>
      </c>
      <c r="AE2" s="92" t="s">
        <v>30</v>
      </c>
      <c r="AF2" s="94" t="s">
        <v>31</v>
      </c>
      <c r="AG2" s="96" t="s">
        <v>32</v>
      </c>
    </row>
    <row r="3" spans="1:33" s="8" customFormat="1" ht="104.25" customHeight="1" thickBot="1" x14ac:dyDescent="0.25">
      <c r="A3" s="59"/>
      <c r="B3" s="61"/>
      <c r="C3" s="61"/>
      <c r="D3" s="63"/>
      <c r="E3" s="63"/>
      <c r="F3" s="65"/>
      <c r="G3" s="63"/>
      <c r="H3" s="67"/>
      <c r="I3" s="63"/>
      <c r="J3" s="69"/>
      <c r="K3" s="71"/>
      <c r="L3" s="73"/>
      <c r="M3" s="75"/>
      <c r="N3" s="77"/>
      <c r="O3" s="77"/>
      <c r="P3" s="77"/>
      <c r="Q3" s="77"/>
      <c r="R3" s="79"/>
      <c r="S3" s="79"/>
      <c r="T3" s="81"/>
      <c r="U3" s="83"/>
      <c r="V3" s="85"/>
      <c r="W3" s="87"/>
      <c r="X3" s="89"/>
      <c r="Y3" s="89"/>
      <c r="Z3" s="91"/>
      <c r="AA3" s="12" t="s">
        <v>33</v>
      </c>
      <c r="AB3" s="13" t="s">
        <v>33</v>
      </c>
      <c r="AC3" s="12" t="s">
        <v>33</v>
      </c>
      <c r="AD3" s="14" t="s">
        <v>34</v>
      </c>
      <c r="AE3" s="93"/>
      <c r="AF3" s="95"/>
      <c r="AG3" s="97"/>
    </row>
    <row r="4" spans="1:33" s="1" customFormat="1" ht="45" customHeight="1" x14ac:dyDescent="0.25">
      <c r="A4" s="15">
        <f t="shared" ref="A4:A15" si="0">ROW(A4)-5</f>
        <v>-1</v>
      </c>
      <c r="B4" s="55" t="s">
        <v>35</v>
      </c>
      <c r="C4" s="16">
        <v>45283</v>
      </c>
      <c r="D4" s="17" t="s">
        <v>36</v>
      </c>
      <c r="E4" s="17" t="s">
        <v>37</v>
      </c>
      <c r="F4" s="17" t="s">
        <v>38</v>
      </c>
      <c r="G4" s="18">
        <v>0.26400000000000001</v>
      </c>
      <c r="H4" s="19" t="s">
        <v>39</v>
      </c>
      <c r="I4" s="18">
        <v>0.26400000000000001</v>
      </c>
      <c r="J4" s="20">
        <f t="shared" ref="J4:J15" si="1">IFERROR(I4/G4,"")</f>
        <v>1</v>
      </c>
      <c r="K4" s="21">
        <v>770000951944</v>
      </c>
      <c r="L4" s="22" t="s">
        <v>40</v>
      </c>
      <c r="M4" s="23" t="s">
        <v>41</v>
      </c>
      <c r="N4" s="22" t="s">
        <v>42</v>
      </c>
      <c r="O4" s="24">
        <v>44525</v>
      </c>
      <c r="P4" s="22" t="s">
        <v>43</v>
      </c>
      <c r="Q4" s="22" t="s">
        <v>43</v>
      </c>
      <c r="R4" s="22" t="s">
        <v>44</v>
      </c>
      <c r="S4" s="22" t="s">
        <v>45</v>
      </c>
      <c r="T4" s="23" t="s">
        <v>46</v>
      </c>
      <c r="U4" s="22">
        <v>1</v>
      </c>
      <c r="V4" s="25">
        <v>45293</v>
      </c>
      <c r="W4" s="21" t="s">
        <v>47</v>
      </c>
      <c r="X4" s="22" t="s">
        <v>48</v>
      </c>
      <c r="Y4" s="22" t="s">
        <v>49</v>
      </c>
      <c r="Z4" s="26" t="s">
        <v>50</v>
      </c>
      <c r="AA4" s="27" t="s">
        <v>51</v>
      </c>
      <c r="AB4" s="27" t="s">
        <v>51</v>
      </c>
      <c r="AC4" s="27" t="s">
        <v>51</v>
      </c>
      <c r="AD4" s="28" t="s">
        <v>52</v>
      </c>
      <c r="AE4" s="29" t="s">
        <v>53</v>
      </c>
      <c r="AF4" s="30" t="s">
        <v>54</v>
      </c>
      <c r="AG4" s="26" t="s">
        <v>55</v>
      </c>
    </row>
    <row r="5" spans="1:33" s="1" customFormat="1" ht="45" customHeight="1" x14ac:dyDescent="0.25">
      <c r="A5" s="15">
        <f t="shared" si="0"/>
        <v>0</v>
      </c>
      <c r="B5" s="55" t="s">
        <v>56</v>
      </c>
      <c r="C5" s="31">
        <v>45293</v>
      </c>
      <c r="D5" s="32">
        <v>58678046</v>
      </c>
      <c r="E5" s="32" t="s">
        <v>57</v>
      </c>
      <c r="F5" s="33" t="s">
        <v>58</v>
      </c>
      <c r="G5" s="34">
        <v>1408.03</v>
      </c>
      <c r="H5" s="35" t="s">
        <v>59</v>
      </c>
      <c r="I5" s="34">
        <v>71.650000000000006</v>
      </c>
      <c r="J5" s="20">
        <f t="shared" si="1"/>
        <v>5.0886699857247364E-2</v>
      </c>
      <c r="K5" s="36">
        <v>770000059343</v>
      </c>
      <c r="L5" s="37" t="s">
        <v>60</v>
      </c>
      <c r="M5" s="38" t="s">
        <v>61</v>
      </c>
      <c r="N5" s="37" t="s">
        <v>62</v>
      </c>
      <c r="O5" s="31">
        <v>45264</v>
      </c>
      <c r="P5" s="37" t="s">
        <v>63</v>
      </c>
      <c r="Q5" s="39">
        <v>152</v>
      </c>
      <c r="R5" s="37" t="s">
        <v>64</v>
      </c>
      <c r="S5" s="37" t="s">
        <v>64</v>
      </c>
      <c r="T5" s="40" t="s">
        <v>46</v>
      </c>
      <c r="U5" s="31" t="s">
        <v>65</v>
      </c>
      <c r="V5" s="41"/>
      <c r="W5" s="36" t="s">
        <v>66</v>
      </c>
      <c r="X5" s="42" t="s">
        <v>67</v>
      </c>
      <c r="Y5" s="42" t="s">
        <v>68</v>
      </c>
      <c r="Z5" s="43" t="s">
        <v>50</v>
      </c>
      <c r="AA5" s="44" t="s">
        <v>69</v>
      </c>
      <c r="AB5" s="44" t="s">
        <v>69</v>
      </c>
      <c r="AC5" s="44" t="s">
        <v>69</v>
      </c>
      <c r="AD5" s="45" t="s">
        <v>70</v>
      </c>
      <c r="AE5" s="46" t="s">
        <v>71</v>
      </c>
      <c r="AF5" s="40" t="s">
        <v>72</v>
      </c>
      <c r="AG5" s="43" t="s">
        <v>73</v>
      </c>
    </row>
    <row r="6" spans="1:33" s="1" customFormat="1" ht="45" customHeight="1" x14ac:dyDescent="0.25">
      <c r="A6" s="15">
        <f t="shared" si="0"/>
        <v>1</v>
      </c>
      <c r="B6" s="55" t="s">
        <v>56</v>
      </c>
      <c r="C6" s="31">
        <v>45293</v>
      </c>
      <c r="D6" s="32">
        <v>62557749</v>
      </c>
      <c r="E6" s="32" t="s">
        <v>57</v>
      </c>
      <c r="F6" s="47" t="s">
        <v>74</v>
      </c>
      <c r="G6" s="34">
        <v>1406.57</v>
      </c>
      <c r="H6" s="35" t="s">
        <v>59</v>
      </c>
      <c r="I6" s="34">
        <f>11.46+11.45+11.45+12.03+12.02+11.64</f>
        <v>70.05</v>
      </c>
      <c r="J6" s="20">
        <f t="shared" si="1"/>
        <v>4.9802000611416423E-2</v>
      </c>
      <c r="K6" s="21">
        <v>770000059343</v>
      </c>
      <c r="L6" s="22" t="s">
        <v>60</v>
      </c>
      <c r="M6" s="23" t="s">
        <v>61</v>
      </c>
      <c r="N6" s="22" t="s">
        <v>75</v>
      </c>
      <c r="O6" s="24">
        <v>45264</v>
      </c>
      <c r="P6" s="22" t="s">
        <v>63</v>
      </c>
      <c r="Q6" s="22">
        <v>152</v>
      </c>
      <c r="R6" s="22" t="s">
        <v>64</v>
      </c>
      <c r="S6" s="22" t="s">
        <v>64</v>
      </c>
      <c r="T6" s="23" t="s">
        <v>46</v>
      </c>
      <c r="U6" s="22" t="s">
        <v>65</v>
      </c>
      <c r="V6" s="25" t="s">
        <v>65</v>
      </c>
      <c r="W6" s="21" t="s">
        <v>66</v>
      </c>
      <c r="X6" s="22" t="s">
        <v>67</v>
      </c>
      <c r="Y6" s="22" t="s">
        <v>76</v>
      </c>
      <c r="Z6" s="26" t="s">
        <v>50</v>
      </c>
      <c r="AA6" s="27" t="s">
        <v>69</v>
      </c>
      <c r="AB6" s="27" t="s">
        <v>69</v>
      </c>
      <c r="AC6" s="27" t="s">
        <v>69</v>
      </c>
      <c r="AD6" s="28" t="s">
        <v>70</v>
      </c>
      <c r="AE6" s="29" t="s">
        <v>71</v>
      </c>
      <c r="AF6" s="23" t="s">
        <v>72</v>
      </c>
      <c r="AG6" s="26" t="s">
        <v>73</v>
      </c>
    </row>
    <row r="7" spans="1:33" s="1" customFormat="1" ht="45" customHeight="1" x14ac:dyDescent="0.25">
      <c r="A7" s="15">
        <f t="shared" si="0"/>
        <v>2</v>
      </c>
      <c r="B7" s="55" t="s">
        <v>56</v>
      </c>
      <c r="C7" s="48">
        <v>45293</v>
      </c>
      <c r="D7" s="42">
        <v>55198527</v>
      </c>
      <c r="E7" s="42" t="s">
        <v>57</v>
      </c>
      <c r="F7" s="49" t="s">
        <v>77</v>
      </c>
      <c r="G7" s="50">
        <v>1406.46</v>
      </c>
      <c r="H7" s="40" t="s">
        <v>59</v>
      </c>
      <c r="I7" s="50">
        <v>71.459999999999994</v>
      </c>
      <c r="J7" s="20">
        <f t="shared" si="1"/>
        <v>5.0808412610383512E-2</v>
      </c>
      <c r="K7" s="36">
        <v>770000059343</v>
      </c>
      <c r="L7" s="37" t="s">
        <v>60</v>
      </c>
      <c r="M7" s="38" t="s">
        <v>61</v>
      </c>
      <c r="N7" s="37" t="s">
        <v>78</v>
      </c>
      <c r="O7" s="31">
        <v>45264</v>
      </c>
      <c r="P7" s="37" t="s">
        <v>63</v>
      </c>
      <c r="Q7" s="39">
        <v>152</v>
      </c>
      <c r="R7" s="37" t="s">
        <v>64</v>
      </c>
      <c r="S7" s="37" t="s">
        <v>64</v>
      </c>
      <c r="T7" s="40" t="s">
        <v>46</v>
      </c>
      <c r="U7" s="31" t="s">
        <v>65</v>
      </c>
      <c r="V7" s="41" t="s">
        <v>65</v>
      </c>
      <c r="W7" s="36" t="s">
        <v>66</v>
      </c>
      <c r="X7" s="42" t="s">
        <v>67</v>
      </c>
      <c r="Y7" s="42" t="s">
        <v>79</v>
      </c>
      <c r="Z7" s="43" t="s">
        <v>50</v>
      </c>
      <c r="AA7" s="44" t="s">
        <v>69</v>
      </c>
      <c r="AB7" s="44" t="s">
        <v>69</v>
      </c>
      <c r="AC7" s="44" t="s">
        <v>69</v>
      </c>
      <c r="AD7" s="45" t="s">
        <v>70</v>
      </c>
      <c r="AE7" s="46" t="s">
        <v>71</v>
      </c>
      <c r="AF7" s="40" t="s">
        <v>72</v>
      </c>
      <c r="AG7" s="43" t="s">
        <v>73</v>
      </c>
    </row>
    <row r="8" spans="1:33" s="1" customFormat="1" ht="45" customHeight="1" x14ac:dyDescent="0.25">
      <c r="A8" s="15">
        <f t="shared" si="0"/>
        <v>3</v>
      </c>
      <c r="B8" s="55" t="s">
        <v>56</v>
      </c>
      <c r="C8" s="31">
        <v>45293</v>
      </c>
      <c r="D8" s="32">
        <v>59709923</v>
      </c>
      <c r="E8" s="32" t="s">
        <v>57</v>
      </c>
      <c r="F8" s="49" t="s">
        <v>80</v>
      </c>
      <c r="G8" s="34">
        <v>1405.67</v>
      </c>
      <c r="H8" s="35" t="s">
        <v>59</v>
      </c>
      <c r="I8" s="34">
        <f>11.92+11.61+11.5+11.43+11.81+11.74</f>
        <v>70.010000000000005</v>
      </c>
      <c r="J8" s="20">
        <f t="shared" si="1"/>
        <v>4.9805430862151147E-2</v>
      </c>
      <c r="K8" s="21">
        <v>770000059343</v>
      </c>
      <c r="L8" s="22" t="s">
        <v>60</v>
      </c>
      <c r="M8" s="54" t="s">
        <v>61</v>
      </c>
      <c r="N8" s="22" t="s">
        <v>81</v>
      </c>
      <c r="O8" s="24">
        <v>45263</v>
      </c>
      <c r="P8" s="22" t="s">
        <v>63</v>
      </c>
      <c r="Q8" s="22">
        <v>152</v>
      </c>
      <c r="R8" s="22" t="s">
        <v>64</v>
      </c>
      <c r="S8" s="22" t="s">
        <v>64</v>
      </c>
      <c r="T8" s="23" t="s">
        <v>46</v>
      </c>
      <c r="U8" s="22">
        <v>2</v>
      </c>
      <c r="V8" s="25">
        <v>45294</v>
      </c>
      <c r="W8" s="21" t="s">
        <v>66</v>
      </c>
      <c r="X8" s="22" t="s">
        <v>67</v>
      </c>
      <c r="Y8" s="22" t="s">
        <v>82</v>
      </c>
      <c r="Z8" s="26" t="s">
        <v>50</v>
      </c>
      <c r="AA8" s="27" t="s">
        <v>83</v>
      </c>
      <c r="AB8" s="27" t="s">
        <v>83</v>
      </c>
      <c r="AC8" s="27" t="s">
        <v>83</v>
      </c>
      <c r="AD8" s="28" t="s">
        <v>70</v>
      </c>
      <c r="AE8" s="29" t="s">
        <v>84</v>
      </c>
      <c r="AF8" s="30" t="s">
        <v>54</v>
      </c>
      <c r="AG8" s="26" t="s">
        <v>73</v>
      </c>
    </row>
    <row r="9" spans="1:33" s="1" customFormat="1" ht="45" customHeight="1" x14ac:dyDescent="0.25">
      <c r="A9" s="15">
        <f t="shared" si="0"/>
        <v>4</v>
      </c>
      <c r="B9" s="55" t="s">
        <v>56</v>
      </c>
      <c r="C9" s="48">
        <v>45294</v>
      </c>
      <c r="D9" s="42">
        <v>54165337</v>
      </c>
      <c r="E9" s="42" t="s">
        <v>57</v>
      </c>
      <c r="F9" s="42" t="s">
        <v>85</v>
      </c>
      <c r="G9" s="50">
        <v>1403.27</v>
      </c>
      <c r="H9" s="40" t="s">
        <v>59</v>
      </c>
      <c r="I9" s="50">
        <f>11.5+11.64+12.04+11.45+11.9+11.72</f>
        <v>70.25</v>
      </c>
      <c r="J9" s="20">
        <f t="shared" si="1"/>
        <v>5.0061641736800472E-2</v>
      </c>
      <c r="K9" s="36">
        <v>770000059343</v>
      </c>
      <c r="L9" s="37" t="s">
        <v>60</v>
      </c>
      <c r="M9" s="38" t="s">
        <v>61</v>
      </c>
      <c r="N9" s="37" t="s">
        <v>86</v>
      </c>
      <c r="O9" s="31">
        <v>45264</v>
      </c>
      <c r="P9" s="37" t="s">
        <v>63</v>
      </c>
      <c r="Q9" s="39">
        <v>152</v>
      </c>
      <c r="R9" s="37" t="s">
        <v>64</v>
      </c>
      <c r="S9" s="37" t="s">
        <v>64</v>
      </c>
      <c r="T9" s="40" t="s">
        <v>46</v>
      </c>
      <c r="U9" s="31" t="s">
        <v>65</v>
      </c>
      <c r="V9" s="41" t="s">
        <v>65</v>
      </c>
      <c r="W9" s="36" t="s">
        <v>66</v>
      </c>
      <c r="X9" s="42" t="s">
        <v>67</v>
      </c>
      <c r="Y9" s="42" t="s">
        <v>87</v>
      </c>
      <c r="Z9" s="43" t="s">
        <v>50</v>
      </c>
      <c r="AA9" s="44" t="s">
        <v>69</v>
      </c>
      <c r="AB9" s="44" t="s">
        <v>69</v>
      </c>
      <c r="AC9" s="44" t="s">
        <v>69</v>
      </c>
      <c r="AD9" s="45" t="s">
        <v>70</v>
      </c>
      <c r="AE9" s="46" t="s">
        <v>71</v>
      </c>
      <c r="AF9" s="40" t="s">
        <v>72</v>
      </c>
      <c r="AG9" s="43" t="s">
        <v>73</v>
      </c>
    </row>
    <row r="10" spans="1:33" s="1" customFormat="1" ht="45" customHeight="1" x14ac:dyDescent="0.25">
      <c r="A10" s="15">
        <f t="shared" si="0"/>
        <v>5</v>
      </c>
      <c r="B10" s="55" t="s">
        <v>56</v>
      </c>
      <c r="C10" s="31">
        <v>45294</v>
      </c>
      <c r="D10" s="32">
        <v>56765217</v>
      </c>
      <c r="E10" s="32" t="s">
        <v>57</v>
      </c>
      <c r="F10" s="47" t="s">
        <v>88</v>
      </c>
      <c r="G10" s="34">
        <v>1407.63</v>
      </c>
      <c r="H10" s="35" t="s">
        <v>59</v>
      </c>
      <c r="I10" s="34">
        <f>11.54+11.64+11.56+11.59+11.65+11.59</f>
        <v>69.569999999999993</v>
      </c>
      <c r="J10" s="20">
        <f t="shared" si="1"/>
        <v>4.9423499072909778E-2</v>
      </c>
      <c r="K10" s="21">
        <v>770000059343</v>
      </c>
      <c r="L10" s="22" t="s">
        <v>60</v>
      </c>
      <c r="M10" s="23" t="s">
        <v>61</v>
      </c>
      <c r="N10" s="22" t="s">
        <v>89</v>
      </c>
      <c r="O10" s="24">
        <v>45264</v>
      </c>
      <c r="P10" s="22" t="s">
        <v>63</v>
      </c>
      <c r="Q10" s="22">
        <v>152</v>
      </c>
      <c r="R10" s="22" t="s">
        <v>64</v>
      </c>
      <c r="S10" s="22" t="s">
        <v>64</v>
      </c>
      <c r="T10" s="23" t="s">
        <v>46</v>
      </c>
      <c r="U10" s="22" t="s">
        <v>65</v>
      </c>
      <c r="V10" s="25" t="s">
        <v>65</v>
      </c>
      <c r="W10" s="21" t="s">
        <v>66</v>
      </c>
      <c r="X10" s="22" t="s">
        <v>67</v>
      </c>
      <c r="Y10" s="22" t="s">
        <v>90</v>
      </c>
      <c r="Z10" s="26" t="s">
        <v>50</v>
      </c>
      <c r="AA10" s="27" t="s">
        <v>69</v>
      </c>
      <c r="AB10" s="27" t="s">
        <v>69</v>
      </c>
      <c r="AC10" s="27" t="s">
        <v>69</v>
      </c>
      <c r="AD10" s="28" t="s">
        <v>70</v>
      </c>
      <c r="AE10" s="29" t="s">
        <v>71</v>
      </c>
      <c r="AF10" s="23" t="s">
        <v>72</v>
      </c>
      <c r="AG10" s="26" t="s">
        <v>73</v>
      </c>
    </row>
    <row r="11" spans="1:33" s="1" customFormat="1" ht="45" customHeight="1" x14ac:dyDescent="0.25">
      <c r="A11" s="15">
        <f t="shared" si="0"/>
        <v>6</v>
      </c>
      <c r="B11" s="55" t="s">
        <v>56</v>
      </c>
      <c r="C11" s="48">
        <v>45294</v>
      </c>
      <c r="D11" s="42">
        <v>64412539</v>
      </c>
      <c r="E11" s="42" t="s">
        <v>57</v>
      </c>
      <c r="F11" s="49" t="s">
        <v>91</v>
      </c>
      <c r="G11" s="50">
        <v>1419.4</v>
      </c>
      <c r="H11" s="40" t="s">
        <v>59</v>
      </c>
      <c r="I11" s="50">
        <f>11.58+11.59+11.77+11.73+11.68+11.86</f>
        <v>70.210000000000008</v>
      </c>
      <c r="J11" s="20">
        <f t="shared" si="1"/>
        <v>4.9464562491193464E-2</v>
      </c>
      <c r="K11" s="36">
        <v>770000059343</v>
      </c>
      <c r="L11" s="37" t="s">
        <v>60</v>
      </c>
      <c r="M11" s="38" t="s">
        <v>61</v>
      </c>
      <c r="N11" s="37" t="s">
        <v>92</v>
      </c>
      <c r="O11" s="31">
        <v>45264</v>
      </c>
      <c r="P11" s="37" t="s">
        <v>63</v>
      </c>
      <c r="Q11" s="39">
        <v>152</v>
      </c>
      <c r="R11" s="37" t="s">
        <v>64</v>
      </c>
      <c r="S11" s="37" t="s">
        <v>64</v>
      </c>
      <c r="T11" s="40" t="s">
        <v>46</v>
      </c>
      <c r="U11" s="31" t="s">
        <v>65</v>
      </c>
      <c r="V11" s="41" t="s">
        <v>65</v>
      </c>
      <c r="W11" s="36" t="s">
        <v>66</v>
      </c>
      <c r="X11" s="42" t="s">
        <v>67</v>
      </c>
      <c r="Y11" s="42" t="s">
        <v>93</v>
      </c>
      <c r="Z11" s="43" t="s">
        <v>50</v>
      </c>
      <c r="AA11" s="44" t="s">
        <v>69</v>
      </c>
      <c r="AB11" s="44" t="s">
        <v>69</v>
      </c>
      <c r="AC11" s="44" t="s">
        <v>69</v>
      </c>
      <c r="AD11" s="45" t="s">
        <v>70</v>
      </c>
      <c r="AE11" s="46" t="s">
        <v>71</v>
      </c>
      <c r="AF11" s="40" t="s">
        <v>72</v>
      </c>
      <c r="AG11" s="43" t="s">
        <v>73</v>
      </c>
    </row>
    <row r="12" spans="1:33" s="1" customFormat="1" ht="45" customHeight="1" x14ac:dyDescent="0.25">
      <c r="A12" s="15">
        <f t="shared" si="0"/>
        <v>7</v>
      </c>
      <c r="B12" s="55" t="s">
        <v>35</v>
      </c>
      <c r="C12" s="48">
        <v>45286</v>
      </c>
      <c r="D12" s="42" t="s">
        <v>94</v>
      </c>
      <c r="E12" s="42" t="s">
        <v>95</v>
      </c>
      <c r="F12" s="42" t="s">
        <v>96</v>
      </c>
      <c r="G12" s="50">
        <v>3</v>
      </c>
      <c r="H12" s="40" t="s">
        <v>39</v>
      </c>
      <c r="I12" s="50">
        <v>3</v>
      </c>
      <c r="J12" s="20">
        <f t="shared" si="1"/>
        <v>1</v>
      </c>
      <c r="K12" s="36">
        <v>770001659621</v>
      </c>
      <c r="L12" s="42" t="s">
        <v>97</v>
      </c>
      <c r="M12" s="40" t="s">
        <v>41</v>
      </c>
      <c r="N12" s="42" t="s">
        <v>65</v>
      </c>
      <c r="O12" s="42">
        <v>2023</v>
      </c>
      <c r="P12" s="22" t="s">
        <v>98</v>
      </c>
      <c r="Q12" s="22" t="s">
        <v>99</v>
      </c>
      <c r="R12" s="42" t="s">
        <v>100</v>
      </c>
      <c r="S12" s="42" t="s">
        <v>101</v>
      </c>
      <c r="T12" s="40" t="s">
        <v>46</v>
      </c>
      <c r="U12" s="42" t="s">
        <v>65</v>
      </c>
      <c r="V12" s="51" t="s">
        <v>65</v>
      </c>
      <c r="W12" s="36" t="s">
        <v>102</v>
      </c>
      <c r="X12" s="42" t="s">
        <v>103</v>
      </c>
      <c r="Y12" s="42" t="s">
        <v>104</v>
      </c>
      <c r="Z12" s="43" t="s">
        <v>50</v>
      </c>
      <c r="AA12" s="27" t="s">
        <v>69</v>
      </c>
      <c r="AB12" s="27" t="s">
        <v>69</v>
      </c>
      <c r="AC12" s="27" t="s">
        <v>69</v>
      </c>
      <c r="AD12" s="45" t="s">
        <v>52</v>
      </c>
      <c r="AE12" s="46" t="s">
        <v>71</v>
      </c>
      <c r="AF12" s="40" t="s">
        <v>72</v>
      </c>
      <c r="AG12" s="43" t="s">
        <v>55</v>
      </c>
    </row>
    <row r="13" spans="1:33" s="1" customFormat="1" ht="45" customHeight="1" x14ac:dyDescent="0.25">
      <c r="A13" s="15">
        <f t="shared" si="0"/>
        <v>8</v>
      </c>
      <c r="B13" s="55" t="s">
        <v>35</v>
      </c>
      <c r="C13" s="48">
        <v>45286</v>
      </c>
      <c r="D13" s="42" t="s">
        <v>94</v>
      </c>
      <c r="E13" s="42" t="s">
        <v>105</v>
      </c>
      <c r="F13" s="42" t="s">
        <v>106</v>
      </c>
      <c r="G13" s="50">
        <v>1</v>
      </c>
      <c r="H13" s="40" t="s">
        <v>107</v>
      </c>
      <c r="I13" s="50">
        <v>1</v>
      </c>
      <c r="J13" s="20">
        <f t="shared" si="1"/>
        <v>1</v>
      </c>
      <c r="K13" s="36">
        <v>770001085327</v>
      </c>
      <c r="L13" s="37" t="s">
        <v>108</v>
      </c>
      <c r="M13" s="38" t="s">
        <v>109</v>
      </c>
      <c r="N13" s="37" t="s">
        <v>110</v>
      </c>
      <c r="O13" s="52">
        <v>2021</v>
      </c>
      <c r="P13" s="37" t="s">
        <v>111</v>
      </c>
      <c r="Q13" s="39" t="s">
        <v>112</v>
      </c>
      <c r="R13" s="37" t="s">
        <v>113</v>
      </c>
      <c r="S13" s="37" t="s">
        <v>114</v>
      </c>
      <c r="T13" s="40" t="s">
        <v>46</v>
      </c>
      <c r="U13" s="31" t="s">
        <v>65</v>
      </c>
      <c r="V13" s="41" t="s">
        <v>65</v>
      </c>
      <c r="W13" s="36" t="s">
        <v>115</v>
      </c>
      <c r="X13" s="42" t="s">
        <v>116</v>
      </c>
      <c r="Y13" s="42" t="s">
        <v>117</v>
      </c>
      <c r="Z13" s="43" t="s">
        <v>50</v>
      </c>
      <c r="AA13" s="44" t="s">
        <v>69</v>
      </c>
      <c r="AB13" s="44" t="s">
        <v>69</v>
      </c>
      <c r="AC13" s="44" t="s">
        <v>69</v>
      </c>
      <c r="AD13" s="45" t="s">
        <v>52</v>
      </c>
      <c r="AE13" s="46" t="s">
        <v>71</v>
      </c>
      <c r="AF13" s="40" t="s">
        <v>72</v>
      </c>
      <c r="AG13" s="43" t="s">
        <v>55</v>
      </c>
    </row>
    <row r="14" spans="1:33" s="1" customFormat="1" ht="45" customHeight="1" x14ac:dyDescent="0.25">
      <c r="A14" s="15">
        <f t="shared" si="0"/>
        <v>9</v>
      </c>
      <c r="B14" s="55" t="s">
        <v>35</v>
      </c>
      <c r="C14" s="48">
        <v>45286</v>
      </c>
      <c r="D14" s="42" t="s">
        <v>94</v>
      </c>
      <c r="E14" s="42" t="s">
        <v>118</v>
      </c>
      <c r="F14" s="42" t="s">
        <v>119</v>
      </c>
      <c r="G14" s="50">
        <v>1</v>
      </c>
      <c r="H14" s="40" t="s">
        <v>120</v>
      </c>
      <c r="I14" s="50">
        <v>1</v>
      </c>
      <c r="J14" s="20">
        <f t="shared" si="1"/>
        <v>1</v>
      </c>
      <c r="K14" s="36">
        <v>770001066530</v>
      </c>
      <c r="L14" s="42" t="s">
        <v>121</v>
      </c>
      <c r="M14" s="40" t="s">
        <v>122</v>
      </c>
      <c r="N14" s="42" t="s">
        <v>123</v>
      </c>
      <c r="O14" s="53" t="s">
        <v>124</v>
      </c>
      <c r="P14" s="22" t="s">
        <v>125</v>
      </c>
      <c r="Q14" s="22" t="s">
        <v>126</v>
      </c>
      <c r="R14" s="42" t="s">
        <v>127</v>
      </c>
      <c r="S14" s="42" t="s">
        <v>114</v>
      </c>
      <c r="T14" s="40" t="s">
        <v>46</v>
      </c>
      <c r="U14" s="42" t="s">
        <v>65</v>
      </c>
      <c r="V14" s="51" t="s">
        <v>65</v>
      </c>
      <c r="W14" s="36" t="s">
        <v>128</v>
      </c>
      <c r="X14" s="42" t="s">
        <v>129</v>
      </c>
      <c r="Y14" s="42" t="s">
        <v>104</v>
      </c>
      <c r="Z14" s="43" t="s">
        <v>50</v>
      </c>
      <c r="AA14" s="27" t="s">
        <v>69</v>
      </c>
      <c r="AB14" s="27" t="s">
        <v>69</v>
      </c>
      <c r="AC14" s="27" t="s">
        <v>69</v>
      </c>
      <c r="AD14" s="45" t="s">
        <v>52</v>
      </c>
      <c r="AE14" s="46" t="s">
        <v>71</v>
      </c>
      <c r="AF14" s="40" t="s">
        <v>72</v>
      </c>
      <c r="AG14" s="43" t="s">
        <v>55</v>
      </c>
    </row>
    <row r="15" spans="1:33" s="1" customFormat="1" ht="45" customHeight="1" x14ac:dyDescent="0.25">
      <c r="A15" s="15">
        <f t="shared" si="0"/>
        <v>10</v>
      </c>
      <c r="B15" s="55" t="s">
        <v>35</v>
      </c>
      <c r="C15" s="48">
        <v>45294</v>
      </c>
      <c r="D15" s="42" t="s">
        <v>130</v>
      </c>
      <c r="E15" s="42" t="s">
        <v>131</v>
      </c>
      <c r="F15" s="42" t="s">
        <v>132</v>
      </c>
      <c r="G15" s="50">
        <v>1</v>
      </c>
      <c r="H15" s="40" t="s">
        <v>133</v>
      </c>
      <c r="I15" s="50">
        <v>1</v>
      </c>
      <c r="J15" s="20">
        <f t="shared" si="1"/>
        <v>1</v>
      </c>
      <c r="K15" s="36">
        <v>770001681540</v>
      </c>
      <c r="L15" s="37" t="s">
        <v>134</v>
      </c>
      <c r="M15" s="38" t="s">
        <v>135</v>
      </c>
      <c r="N15" s="37" t="s">
        <v>136</v>
      </c>
      <c r="O15" s="31">
        <v>45287</v>
      </c>
      <c r="P15" s="37" t="s">
        <v>137</v>
      </c>
      <c r="Q15" s="39" t="s">
        <v>138</v>
      </c>
      <c r="R15" s="37" t="s">
        <v>139</v>
      </c>
      <c r="S15" s="37" t="s">
        <v>139</v>
      </c>
      <c r="T15" s="40" t="s">
        <v>46</v>
      </c>
      <c r="U15" s="32">
        <v>3</v>
      </c>
      <c r="V15" s="41">
        <v>45296</v>
      </c>
      <c r="W15" s="36" t="s">
        <v>140</v>
      </c>
      <c r="X15" s="42" t="s">
        <v>141</v>
      </c>
      <c r="Y15" s="42" t="s">
        <v>142</v>
      </c>
      <c r="Z15" s="43" t="s">
        <v>143</v>
      </c>
      <c r="AA15" s="44" t="s">
        <v>144</v>
      </c>
      <c r="AB15" s="44" t="s">
        <v>144</v>
      </c>
      <c r="AC15" s="44" t="s">
        <v>144</v>
      </c>
      <c r="AD15" s="45" t="s">
        <v>145</v>
      </c>
      <c r="AE15" s="46" t="s">
        <v>146</v>
      </c>
      <c r="AF15" s="40" t="s">
        <v>54</v>
      </c>
      <c r="AG15" s="43" t="s">
        <v>55</v>
      </c>
    </row>
  </sheetData>
  <sheetProtection formatCells="0" formatColumns="0" formatRows="0" insertHyperlinks="0"/>
  <autoFilter ref="A3:AG15" xr:uid="{00000000-0009-0000-0000-000000000000}"/>
  <mergeCells count="29">
    <mergeCell ref="Z2:Z3"/>
    <mergeCell ref="AE2:AE3"/>
    <mergeCell ref="AF2:AF3"/>
    <mergeCell ref="AG2:AG3"/>
    <mergeCell ref="U2:U3"/>
    <mergeCell ref="V2:V3"/>
    <mergeCell ref="W2:W3"/>
    <mergeCell ref="X2:X3"/>
    <mergeCell ref="Y2:Y3"/>
    <mergeCell ref="P2:P3"/>
    <mergeCell ref="Q2:Q3"/>
    <mergeCell ref="R2:R3"/>
    <mergeCell ref="S2:S3"/>
    <mergeCell ref="T2:T3"/>
    <mergeCell ref="K2:K3"/>
    <mergeCell ref="L2:L3"/>
    <mergeCell ref="M2:M3"/>
    <mergeCell ref="N2:N3"/>
    <mergeCell ref="O2:O3"/>
    <mergeCell ref="F2:F3"/>
    <mergeCell ref="G2:G3"/>
    <mergeCell ref="H2:H3"/>
    <mergeCell ref="I2:I3"/>
    <mergeCell ref="J2:J3"/>
    <mergeCell ref="A2:A3"/>
    <mergeCell ref="B2:B3"/>
    <mergeCell ref="C2:C3"/>
    <mergeCell ref="D2:D3"/>
    <mergeCell ref="E2:E3"/>
  </mergeCells>
  <conditionalFormatting sqref="AF2:AF15">
    <cfRule type="containsText" dxfId="0" priority="151" operator="containsText" text="Не соответствует">
      <formula>NOT(ISERROR(SEARCH("Не соответствует",AF2)))</formula>
    </cfRule>
  </conditionalFormatting>
  <dataValidations xWindow="1510" yWindow="518" count="2">
    <dataValidation type="date" allowBlank="1" showInputMessage="1" showErrorMessage="1" sqref="V5" xr:uid="{00000000-0002-0000-0000-000000000000}">
      <formula1>40179</formula1>
      <formula2>72686</formula2>
    </dataValidation>
    <dataValidation type="list" allowBlank="1" showInputMessage="1" showErrorMessage="1" sqref="T4:T1048576 H1:H1048576 M1:M1048576 AF4:AF1048576" xr:uid="{00000000-0002-0000-0000-000001000000}">
      <formula1>#REF!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531" operator="containsText" id="{008E005C-00E8-4EFD-B7D4-006D00810048}">
            <xm:f>NOT(ISERROR(SEARCH(IF($AY5="Закрыта","",$AY5="Открыта"),K5)))</xm:f>
            <xm:f>IF($AY5="Закрыта","",$AY5="Открыта")</xm:f>
            <x14:dxf>
              <fill>
                <patternFill patternType="solid">
                  <fgColor rgb="FF92D050"/>
                  <bgColor rgb="FF92D050"/>
                </patternFill>
              </fill>
            </x14:dxf>
          </x14:cfRule>
          <xm:sqref>K5:O5</xm:sqref>
        </x14:conditionalFormatting>
        <x14:conditionalFormatting xmlns:xm="http://schemas.microsoft.com/office/excel/2006/main">
          <x14:cfRule type="containsText" priority="2518" operator="containsText" id="{004F0083-009F-48FA-B1E4-0070002A00DA}">
            <xm:f>NOT(ISERROR(SEARCH(IF($AY7="Закрыта","",$AY7="Открыта"),K7)))</xm:f>
            <xm:f>IF($AY7="Закрыта","",$AY7="Открыта")</xm:f>
            <x14:dxf>
              <fill>
                <patternFill patternType="solid">
                  <fgColor rgb="FF92D050"/>
                  <bgColor rgb="FF92D050"/>
                </patternFill>
              </fill>
            </x14:dxf>
          </x14:cfRule>
          <xm:sqref>K7:O7 R7:S7</xm:sqref>
        </x14:conditionalFormatting>
        <x14:conditionalFormatting xmlns:xm="http://schemas.microsoft.com/office/excel/2006/main">
          <x14:cfRule type="containsText" priority="2506" operator="containsText" id="{0012006B-0023-43B3-82F1-00C2007E00D6}">
            <xm:f>NOT(ISERROR(SEARCH(IF($AY9="Закрыта","",$AY9="Открыта"),K9)))</xm:f>
            <xm:f>IF($AY9="Закрыта","",$AY9="Открыта")</xm:f>
            <x14:dxf>
              <fill>
                <patternFill patternType="solid">
                  <fgColor rgb="FF92D050"/>
                  <bgColor rgb="FF92D050"/>
                </patternFill>
              </fill>
            </x14:dxf>
          </x14:cfRule>
          <xm:sqref>K9:O9 R9:S9</xm:sqref>
        </x14:conditionalFormatting>
        <x14:conditionalFormatting xmlns:xm="http://schemas.microsoft.com/office/excel/2006/main">
          <x14:cfRule type="containsText" priority="2495" operator="containsText" id="{006C00A1-0022-4FA1-BB82-0032005B003E}">
            <xm:f>NOT(ISERROR(SEARCH(IF($AY11="Закрыта","",$AY11="Открыта"),K11)))</xm:f>
            <xm:f>IF($AY11="Закрыта","",$AY11="Открыта")</xm:f>
            <x14:dxf>
              <fill>
                <patternFill patternType="solid">
                  <fgColor rgb="FF92D050"/>
                  <bgColor rgb="FF92D050"/>
                </patternFill>
              </fill>
            </x14:dxf>
          </x14:cfRule>
          <xm:sqref>K11:O11 R11:S11</xm:sqref>
        </x14:conditionalFormatting>
        <x14:conditionalFormatting xmlns:xm="http://schemas.microsoft.com/office/excel/2006/main">
          <x14:cfRule type="containsText" priority="2488" operator="containsText" id="{00160076-00B3-4007-888F-00AC00530055}">
            <xm:f>NOT(ISERROR(SEARCH(IF($AY13="Закрыта","",$AY13="Открыта"),K13)))</xm:f>
            <xm:f>IF($AY13="Закрыта","",$AY13="Открыта")</xm:f>
            <x14:dxf>
              <fill>
                <patternFill patternType="solid">
                  <fgColor rgb="FF92D050"/>
                  <bgColor rgb="FF92D050"/>
                </patternFill>
              </fill>
            </x14:dxf>
          </x14:cfRule>
          <xm:sqref>K13:O13 R13:S13</xm:sqref>
        </x14:conditionalFormatting>
        <x14:conditionalFormatting xmlns:xm="http://schemas.microsoft.com/office/excel/2006/main">
          <x14:cfRule type="containsText" priority="2473" operator="containsText" id="{001A00B3-0061-4AD8-A2B8-004A00EA00CE}">
            <xm:f>NOT(ISERROR(SEARCH(IF($AY15="Закрыта","",$AY15="Открыта"),K15)))</xm:f>
            <xm:f>IF($AY15="Закрыта","",$AY15="Открыта")</xm:f>
            <x14:dxf>
              <fill>
                <patternFill patternType="solid">
                  <fgColor rgb="FF92D050"/>
                  <bgColor rgb="FF92D050"/>
                </patternFill>
              </fill>
            </x14:dxf>
          </x14:cfRule>
          <xm:sqref>K15:O15 R15:S15</xm:sqref>
        </x14:conditionalFormatting>
        <x14:conditionalFormatting xmlns:xm="http://schemas.microsoft.com/office/excel/2006/main">
          <x14:cfRule type="containsText" priority="2536" operator="containsText" id="{004E009D-00AD-40BB-8352-00C1008A0091}">
            <xm:f>NOT(ISERROR(SEARCH(IF($AY5="Закрыта","",$AY5="Открыта"),R5)))</xm:f>
            <xm:f>IF($AY5="Закрыта","",$AY5="Открыта")</xm:f>
            <x14:dxf>
              <fill>
                <patternFill patternType="solid">
                  <fgColor rgb="FF92D050"/>
                  <bgColor rgb="FF92D050"/>
                </patternFill>
              </fill>
            </x14:dxf>
          </x14:cfRule>
          <xm:sqref>R5:S5</xm:sqref>
        </x14:conditionalFormatting>
        <x14:conditionalFormatting xmlns:xm="http://schemas.microsoft.com/office/excel/2006/main">
          <x14:cfRule type="containsText" priority="2517" operator="containsText" id="{00B30038-0032-4A04-A8B6-004A00C30032}">
            <xm:f>NOT(ISERROR(SEARCH(IF($AY5="Закрыта","",$AY5="Открыта"),U5)))</xm:f>
            <xm:f>IF($AY5="Закрыта","",$AY5="Открыта")</xm:f>
            <x14:dxf>
              <fill>
                <patternFill patternType="solid">
                  <fgColor rgb="FF92D050"/>
                  <bgColor rgb="FF92D050"/>
                </patternFill>
              </fill>
            </x14:dxf>
          </x14:cfRule>
          <xm:sqref>U5:V5</xm:sqref>
        </x14:conditionalFormatting>
        <x14:conditionalFormatting xmlns:xm="http://schemas.microsoft.com/office/excel/2006/main">
          <x14:cfRule type="containsText" priority="2520" operator="containsText" id="{000200CD-001F-421D-B041-00F2005400AF}">
            <xm:f>NOT(ISERROR(SEARCH(IF($AY7="Закрыта","",$AY7="Открыта"),U7)))</xm:f>
            <xm:f>IF($AY7="Закрыта","",$AY7="Открыта")</xm:f>
            <x14:dxf>
              <fill>
                <patternFill patternType="solid">
                  <fgColor rgb="FF92D050"/>
                  <bgColor rgb="FF92D050"/>
                </patternFill>
              </fill>
            </x14:dxf>
          </x14:cfRule>
          <xm:sqref>U7:V7</xm:sqref>
        </x14:conditionalFormatting>
        <x14:conditionalFormatting xmlns:xm="http://schemas.microsoft.com/office/excel/2006/main">
          <x14:cfRule type="containsText" priority="2509" operator="containsText" id="{00B90024-003F-45F7-85AB-006A006000B0}">
            <xm:f>NOT(ISERROR(SEARCH(IF($AY9="Закрыта","",$AY9="Открыта"),U9)))</xm:f>
            <xm:f>IF($AY9="Закрыта","",$AY9="Открыта")</xm:f>
            <x14:dxf>
              <fill>
                <patternFill patternType="solid">
                  <fgColor rgb="FF92D050"/>
                  <bgColor rgb="FF92D050"/>
                </patternFill>
              </fill>
            </x14:dxf>
          </x14:cfRule>
          <xm:sqref>U9:V9</xm:sqref>
        </x14:conditionalFormatting>
        <x14:conditionalFormatting xmlns:xm="http://schemas.microsoft.com/office/excel/2006/main">
          <x14:cfRule type="containsText" priority="2493" operator="containsText" id="{0064009A-006F-40C3-8F17-004C003F00FC}">
            <xm:f>NOT(ISERROR(SEARCH(IF($AY11="Закрыта","",$AY11="Открыта"),U11)))</xm:f>
            <xm:f>IF($AY11="Закрыта","",$AY11="Открыта")</xm:f>
            <x14:dxf>
              <fill>
                <patternFill patternType="solid">
                  <fgColor rgb="FF92D050"/>
                  <bgColor rgb="FF92D050"/>
                </patternFill>
              </fill>
            </x14:dxf>
          </x14:cfRule>
          <xm:sqref>U11:V11</xm:sqref>
        </x14:conditionalFormatting>
        <x14:conditionalFormatting xmlns:xm="http://schemas.microsoft.com/office/excel/2006/main">
          <x14:cfRule type="containsText" priority="2486" operator="containsText" id="{009E00FD-003F-4CEB-A6CA-00A8007700A2}">
            <xm:f>NOT(ISERROR(SEARCH(IF($AY13="Закрыта","",$AY13="Открыта"),U13)))</xm:f>
            <xm:f>IF($AY13="Закрыта","",$AY13="Открыта")</xm:f>
            <x14:dxf>
              <fill>
                <patternFill patternType="solid">
                  <fgColor rgb="FF92D050"/>
                  <bgColor rgb="FF92D050"/>
                </patternFill>
              </fill>
            </x14:dxf>
          </x14:cfRule>
          <xm:sqref>U13:V13</xm:sqref>
        </x14:conditionalFormatting>
        <x14:conditionalFormatting xmlns:xm="http://schemas.microsoft.com/office/excel/2006/main">
          <x14:cfRule type="containsText" priority="2471" operator="containsText" id="{00C40099-00EB-4179-B4BF-001F00A500E7}">
            <xm:f>NOT(ISERROR(SEARCH(IF($AY15="Закрыта","",$AY15="Открыта"),U15)))</xm:f>
            <xm:f>IF($AY15="Закрыта","",$AY15="Открыта")</xm:f>
            <x14:dxf>
              <fill>
                <patternFill patternType="solid">
                  <fgColor rgb="FF92D050"/>
                  <bgColor rgb="FF92D050"/>
                </patternFill>
              </fill>
            </x14:dxf>
          </x14:cfRule>
          <xm:sqref>U15:V15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Журнал ВК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Старов Дмитрий Анатольевич</dc:creator>
  <cp:lastModifiedBy>rom kuz</cp:lastModifiedBy>
  <cp:revision>2</cp:revision>
  <dcterms:created xsi:type="dcterms:W3CDTF">2022-10-28T12:46:31Z</dcterms:created>
  <dcterms:modified xsi:type="dcterms:W3CDTF">2024-11-12T09:44:16Z</dcterms:modified>
</cp:coreProperties>
</file>